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15600" windowHeight="8505" activeTab="3"/>
  </bookViews>
  <sheets>
    <sheet name="Main" sheetId="1" r:id="rId1"/>
    <sheet name="Chassis Wiring" sheetId="3" r:id="rId2"/>
    <sheet name="Wiring Lengths" sheetId="5" r:id="rId3"/>
    <sheet name="WiringKits" sheetId="6" r:id="rId4"/>
  </sheets>
  <calcPr calcId="145621"/>
</workbook>
</file>

<file path=xl/calcChain.xml><?xml version="1.0" encoding="utf-8"?>
<calcChain xmlns="http://schemas.openxmlformats.org/spreadsheetml/2006/main">
  <c r="B30" i="5" l="1"/>
  <c r="S16" i="5"/>
  <c r="S17" i="5"/>
  <c r="S18" i="5"/>
  <c r="S19" i="5"/>
  <c r="S21" i="5"/>
  <c r="S22" i="5"/>
  <c r="S23" i="5"/>
  <c r="S24" i="5"/>
  <c r="P4" i="5"/>
  <c r="Q4" i="5"/>
  <c r="P5" i="5"/>
  <c r="Q5" i="5"/>
  <c r="P6" i="5"/>
  <c r="R6" i="5"/>
  <c r="P7" i="5"/>
  <c r="R7" i="5"/>
  <c r="P8" i="5"/>
  <c r="R8" i="5"/>
  <c r="P9" i="5"/>
  <c r="R9" i="5"/>
  <c r="P10" i="5"/>
  <c r="R10" i="5"/>
  <c r="P11" i="5"/>
  <c r="R11" i="5"/>
  <c r="P12" i="5"/>
  <c r="R12" i="5"/>
  <c r="P13" i="5"/>
  <c r="R13" i="5"/>
  <c r="P14" i="5"/>
  <c r="R14" i="5"/>
  <c r="P15" i="5"/>
  <c r="R15" i="5"/>
  <c r="R16" i="5"/>
  <c r="O17" i="5"/>
  <c r="P17" i="5"/>
  <c r="Q17" i="5"/>
  <c r="Q18" i="5"/>
  <c r="R18" i="5"/>
  <c r="Q19" i="5"/>
  <c r="R19" i="5"/>
  <c r="P20" i="5"/>
  <c r="R20" i="5"/>
  <c r="Q21" i="5"/>
  <c r="R21" i="5"/>
  <c r="Q22" i="5"/>
  <c r="R22" i="5"/>
  <c r="Q23" i="5"/>
  <c r="R23" i="5"/>
  <c r="Q24" i="5"/>
  <c r="R24" i="5"/>
  <c r="Q25" i="5"/>
  <c r="R25" i="5"/>
  <c r="Q3" i="5"/>
  <c r="P3" i="5"/>
  <c r="E5" i="5"/>
  <c r="R5" i="5" s="1"/>
  <c r="E6" i="5"/>
  <c r="S6" i="5" s="1"/>
  <c r="E7" i="5"/>
  <c r="Q7" i="5" s="1"/>
  <c r="E8" i="5"/>
  <c r="Q8" i="5" s="1"/>
  <c r="E9" i="5"/>
  <c r="Q9" i="5" s="1"/>
  <c r="E10" i="5"/>
  <c r="S10" i="5" s="1"/>
  <c r="E11" i="5"/>
  <c r="Q11" i="5" s="1"/>
  <c r="E12" i="5"/>
  <c r="Q12" i="5" s="1"/>
  <c r="E13" i="5"/>
  <c r="Q13" i="5" s="1"/>
  <c r="E14" i="5"/>
  <c r="S14" i="5" s="1"/>
  <c r="E15" i="5"/>
  <c r="Q15" i="5" s="1"/>
  <c r="E16" i="5"/>
  <c r="Q16" i="5" s="1"/>
  <c r="E17" i="5"/>
  <c r="R17" i="5" s="1"/>
  <c r="R27" i="5" s="1"/>
  <c r="E18" i="5"/>
  <c r="O18" i="5" s="1"/>
  <c r="E19" i="5"/>
  <c r="O19" i="5" s="1"/>
  <c r="E20" i="5"/>
  <c r="Q20" i="5" s="1"/>
  <c r="E21" i="5"/>
  <c r="O21" i="5" s="1"/>
  <c r="E22" i="5"/>
  <c r="O22" i="5" s="1"/>
  <c r="E23" i="5"/>
  <c r="O23" i="5" s="1"/>
  <c r="E24" i="5"/>
  <c r="O24" i="5" s="1"/>
  <c r="E25" i="5"/>
  <c r="O25" i="5" s="1"/>
  <c r="O28" i="5" s="1"/>
  <c r="E4" i="5"/>
  <c r="R4" i="5" s="1"/>
  <c r="E3" i="5"/>
  <c r="S3" i="5" s="1"/>
  <c r="B31" i="5"/>
  <c r="Q28" i="5"/>
  <c r="R28" i="5"/>
  <c r="Q27" i="5"/>
  <c r="S27" i="5"/>
  <c r="O27" i="5" l="1"/>
  <c r="P25" i="5"/>
  <c r="P28" i="5" s="1"/>
  <c r="P24" i="5"/>
  <c r="P23" i="5"/>
  <c r="P22" i="5"/>
  <c r="P21" i="5"/>
  <c r="P19" i="5"/>
  <c r="P18" i="5"/>
  <c r="P27" i="5" s="1"/>
  <c r="T27" i="5" s="1"/>
  <c r="C31" i="5" s="1"/>
  <c r="D31" i="5" s="1"/>
  <c r="P16" i="5"/>
  <c r="S25" i="5"/>
  <c r="S28" i="5" s="1"/>
  <c r="S13" i="5"/>
  <c r="S9" i="5"/>
  <c r="S5" i="5"/>
  <c r="O20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S20" i="5"/>
  <c r="S26" i="5" s="1"/>
  <c r="S12" i="5"/>
  <c r="S8" i="5"/>
  <c r="S4" i="5"/>
  <c r="O3" i="5"/>
  <c r="S15" i="5"/>
  <c r="S11" i="5"/>
  <c r="S7" i="5"/>
  <c r="R3" i="5"/>
  <c r="R26" i="5" s="1"/>
  <c r="Q14" i="5"/>
  <c r="Q10" i="5"/>
  <c r="Q6" i="5"/>
  <c r="Q26" i="5"/>
  <c r="P26" i="5"/>
  <c r="T28" i="5"/>
  <c r="C32" i="5" s="1"/>
  <c r="D32" i="5" s="1"/>
  <c r="O26" i="5" l="1"/>
  <c r="T26" i="5" s="1"/>
  <c r="C30" i="5"/>
  <c r="D30" i="5" s="1"/>
  <c r="D33" i="5" s="1"/>
</calcChain>
</file>

<file path=xl/sharedStrings.xml><?xml version="1.0" encoding="utf-8"?>
<sst xmlns="http://schemas.openxmlformats.org/spreadsheetml/2006/main" count="230" uniqueCount="111">
  <si>
    <t xml:space="preserve"> </t>
  </si>
  <si>
    <t>GND</t>
  </si>
  <si>
    <t>5V</t>
  </si>
  <si>
    <t>VCC</t>
  </si>
  <si>
    <t>3.3V</t>
  </si>
  <si>
    <t>Start Connector</t>
  </si>
  <si>
    <t>End Connector</t>
  </si>
  <si>
    <t>Signals</t>
  </si>
  <si>
    <t>Name</t>
  </si>
  <si>
    <t>Cliff_0</t>
  </si>
  <si>
    <t>Cliff_1 (Left)</t>
  </si>
  <si>
    <t>Cliff_2 (Right)</t>
  </si>
  <si>
    <t>Ext_Button_1 (stepper)</t>
  </si>
  <si>
    <t>Ext_Button_0 (bumper)</t>
  </si>
  <si>
    <t>BOM_0 (front)</t>
  </si>
  <si>
    <t>BOM_1 (left)</t>
  </si>
  <si>
    <t>BOM_2 (right)</t>
  </si>
  <si>
    <t>BOM_3 (rear)</t>
  </si>
  <si>
    <t>Enc_2 (rear, left)</t>
  </si>
  <si>
    <t>Enc_3 (rear, right)</t>
  </si>
  <si>
    <t>Enc_0 (front, left)</t>
  </si>
  <si>
    <t>Enc_1 (front, right)</t>
  </si>
  <si>
    <t>Breakfly</t>
  </si>
  <si>
    <t>JP6</t>
  </si>
  <si>
    <t>5V, VCC, GND Power</t>
  </si>
  <si>
    <t>3.3V Power</t>
  </si>
  <si>
    <t>SV1</t>
  </si>
  <si>
    <t>y</t>
  </si>
  <si>
    <t>cliff_0</t>
  </si>
  <si>
    <t>cliff_1</t>
  </si>
  <si>
    <t>cliff_2</t>
  </si>
  <si>
    <t>front switch</t>
  </si>
  <si>
    <t>stepper homing</t>
  </si>
  <si>
    <t>bom_out_0, bom_sig_0</t>
  </si>
  <si>
    <t>bom_out_1, bom_sig_1</t>
  </si>
  <si>
    <t>enc_0, A&amp;B</t>
  </si>
  <si>
    <t>enc_3, A&amp;B</t>
  </si>
  <si>
    <t>enc_1, A&amp;B</t>
  </si>
  <si>
    <t>enc_2, A&amp;B</t>
  </si>
  <si>
    <t>Battery Input</t>
  </si>
  <si>
    <t>battery</t>
  </si>
  <si>
    <t>Scoutfly</t>
  </si>
  <si>
    <t>Rear Charging</t>
  </si>
  <si>
    <t>rear contacts</t>
  </si>
  <si>
    <t>Sonar</t>
  </si>
  <si>
    <t>breakfly</t>
  </si>
  <si>
    <t>sonar 0, 1</t>
  </si>
  <si>
    <t>tx, pwm_0, pwm_1</t>
  </si>
  <si>
    <t>Motor_2 (rear, left)</t>
  </si>
  <si>
    <t>Motor_1 (front, right)</t>
  </si>
  <si>
    <t>Motor_0 (front, left)</t>
  </si>
  <si>
    <t>Motor_3 (rear, right)</t>
  </si>
  <si>
    <t>Stepper</t>
  </si>
  <si>
    <t>step 1a, 1b, 2a, 2b</t>
  </si>
  <si>
    <t>AWG</t>
  </si>
  <si>
    <t>gnd</t>
  </si>
  <si>
    <t>vcc</t>
  </si>
  <si>
    <t>5v</t>
  </si>
  <si>
    <t>3.3v</t>
  </si>
  <si>
    <t>color</t>
  </si>
  <si>
    <t>Wire Cost $/ft</t>
  </si>
  <si>
    <t>22 AWG</t>
  </si>
  <si>
    <t>28 AWG</t>
  </si>
  <si>
    <t>Subtotal</t>
  </si>
  <si>
    <t>30AWG</t>
  </si>
  <si>
    <t>22AWG</t>
  </si>
  <si>
    <t>Wire Length (ft)</t>
  </si>
  <si>
    <t>motor 0</t>
  </si>
  <si>
    <t>motor 1</t>
  </si>
  <si>
    <t>motor 2</t>
  </si>
  <si>
    <t>motor 3</t>
  </si>
  <si>
    <t>scoutfly</t>
  </si>
  <si>
    <t>bumper</t>
  </si>
  <si>
    <t>stepper assy</t>
  </si>
  <si>
    <t>bom0</t>
  </si>
  <si>
    <t>bom1</t>
  </si>
  <si>
    <t>bom2</t>
  </si>
  <si>
    <t>bom3</t>
  </si>
  <si>
    <t>enc0</t>
  </si>
  <si>
    <t>enc1</t>
  </si>
  <si>
    <t>enc2</t>
  </si>
  <si>
    <t>enc3</t>
  </si>
  <si>
    <t>cliff0</t>
  </si>
  <si>
    <t>cliff1</t>
  </si>
  <si>
    <t>cliff2</t>
  </si>
  <si>
    <t>Chassis Wiring Lengths</t>
  </si>
  <si>
    <t>SigCount</t>
  </si>
  <si>
    <t>Cut Length (in)</t>
  </si>
  <si>
    <t>Length (in)</t>
  </si>
  <si>
    <t>24 AWG</t>
  </si>
  <si>
    <t>24AWG</t>
  </si>
  <si>
    <t>ConnectorName</t>
  </si>
  <si>
    <t>Signal</t>
  </si>
  <si>
    <t>Color</t>
  </si>
  <si>
    <t>Pin</t>
  </si>
  <si>
    <t>FRONT</t>
  </si>
  <si>
    <t>REAR</t>
  </si>
  <si>
    <t>TRIGGER</t>
  </si>
  <si>
    <t>Red</t>
  </si>
  <si>
    <t>Black</t>
  </si>
  <si>
    <t>White</t>
  </si>
  <si>
    <t>Blue</t>
  </si>
  <si>
    <t>Green</t>
  </si>
  <si>
    <t>Gauge (AWG)</t>
  </si>
  <si>
    <t>Connector 1</t>
  </si>
  <si>
    <t>Connector 2</t>
  </si>
  <si>
    <t>JST</t>
  </si>
  <si>
    <t>Breakfly Power</t>
  </si>
  <si>
    <t>BOM_OUT</t>
  </si>
  <si>
    <t>BOM_SIG</t>
  </si>
  <si>
    <t>CGRID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</si>
</sst>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6" fillId="3" borderId="0" xfId="0" applyFont="1" applyFill="1"/>
    <xf numFmtId="0" fontId="0" fillId="0" borderId="0" xfId="0" applyFont="1"/>
    <xf numFmtId="0" fontId="7" fillId="4" borderId="1" xfId="0" applyFont="1" applyFill="1" applyBorder="1"/>
    <xf numFmtId="0" fontId="1" fillId="4" borderId="2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44" fontId="1" fillId="4" borderId="0" xfId="1" applyFont="1" applyFill="1" applyBorder="1"/>
    <xf numFmtId="44" fontId="1" fillId="4" borderId="5" xfId="0" applyNumberFormat="1" applyFont="1" applyFill="1" applyBorder="1"/>
    <xf numFmtId="0" fontId="7" fillId="4" borderId="6" xfId="0" applyFont="1" applyFill="1" applyBorder="1"/>
    <xf numFmtId="44" fontId="1" fillId="4" borderId="7" xfId="1" applyFont="1" applyFill="1" applyBorder="1"/>
    <xf numFmtId="0" fontId="1" fillId="4" borderId="7" xfId="0" applyFont="1" applyFill="1" applyBorder="1"/>
    <xf numFmtId="44" fontId="1" fillId="4" borderId="8" xfId="0" applyNumberFormat="1" applyFont="1" applyFill="1" applyBorder="1"/>
    <xf numFmtId="2" fontId="1" fillId="4" borderId="0" xfId="0" applyNumberFormat="1" applyFont="1" applyFill="1" applyBorder="1"/>
    <xf numFmtId="0" fontId="6" fillId="0" borderId="0" xfId="0" applyFont="1" applyFill="1"/>
    <xf numFmtId="0" fontId="7" fillId="0" borderId="0" xfId="0" applyFont="1" applyFill="1" applyBorder="1"/>
    <xf numFmtId="44" fontId="1" fillId="0" borderId="0" xfId="0" applyNumberFormat="1" applyFont="1" applyFill="1" applyBorder="1"/>
    <xf numFmtId="44" fontId="8" fillId="5" borderId="0" xfId="0" applyNumberFormat="1" applyFont="1" applyFill="1"/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291" name="Rectangle 290"/>
        <xdr:cNvSpPr/>
      </xdr:nvSpPr>
      <xdr:spPr>
        <a:xfrm>
          <a:off x="247650" y="952500"/>
          <a:ext cx="2228850" cy="304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1</xdr:colOff>
      <xdr:row>13</xdr:row>
      <xdr:rowOff>0</xdr:rowOff>
    </xdr:from>
    <xdr:to>
      <xdr:col>53</xdr:col>
      <xdr:colOff>0</xdr:colOff>
      <xdr:row>20</xdr:row>
      <xdr:rowOff>0</xdr:rowOff>
    </xdr:to>
    <xdr:sp macro="" textlink="">
      <xdr:nvSpPr>
        <xdr:cNvPr id="3" name="Rectangle 2"/>
        <xdr:cNvSpPr/>
      </xdr:nvSpPr>
      <xdr:spPr>
        <a:xfrm>
          <a:off x="9455728" y="2476500"/>
          <a:ext cx="3394363" cy="13335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Gumstix</a:t>
          </a:r>
          <a:r>
            <a:rPr lang="en-US" sz="2400" baseline="0"/>
            <a:t> Overo Earth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9" name="Rectangle 138"/>
        <xdr:cNvSpPr/>
      </xdr:nvSpPr>
      <xdr:spPr>
        <a:xfrm>
          <a:off x="242455" y="1143000"/>
          <a:ext cx="1697181" cy="381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Power</a:t>
          </a:r>
          <a:r>
            <a:rPr lang="en-US" sz="1200" baseline="0"/>
            <a:t> Regulation</a:t>
          </a:r>
          <a:endParaRPr lang="en-US" sz="12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40" name="Rectangle 139"/>
        <xdr:cNvSpPr/>
      </xdr:nvSpPr>
      <xdr:spPr>
        <a:xfrm>
          <a:off x="495300" y="1714500"/>
          <a:ext cx="1733550" cy="381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Input/Sensor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42" name="Rectangle 141"/>
        <xdr:cNvSpPr/>
      </xdr:nvSpPr>
      <xdr:spPr>
        <a:xfrm>
          <a:off x="495300" y="2857500"/>
          <a:ext cx="1733550" cy="3810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Data</a:t>
          </a:r>
          <a:r>
            <a:rPr lang="en-US" sz="1200" baseline="0"/>
            <a:t>/</a:t>
          </a:r>
          <a:r>
            <a:rPr lang="en-US" sz="1200"/>
            <a:t>Communications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43" name="Rectangle 142"/>
        <xdr:cNvSpPr/>
      </xdr:nvSpPr>
      <xdr:spPr>
        <a:xfrm>
          <a:off x="495300" y="2286000"/>
          <a:ext cx="1733550" cy="381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Output/Actuator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5" name="Rectangle 144"/>
        <xdr:cNvSpPr/>
      </xdr:nvSpPr>
      <xdr:spPr>
        <a:xfrm>
          <a:off x="495300" y="3429000"/>
          <a:ext cx="1733550" cy="381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Processor</a:t>
          </a:r>
        </a:p>
      </xdr:txBody>
    </xdr:sp>
    <xdr:clientData/>
  </xdr:twoCellAnchor>
  <xdr:twoCellAnchor>
    <xdr:from>
      <xdr:col>13</xdr:col>
      <xdr:colOff>118629</xdr:colOff>
      <xdr:row>11</xdr:row>
      <xdr:rowOff>0</xdr:rowOff>
    </xdr:from>
    <xdr:to>
      <xdr:col>19</xdr:col>
      <xdr:colOff>0</xdr:colOff>
      <xdr:row>20</xdr:row>
      <xdr:rowOff>95250</xdr:rowOff>
    </xdr:to>
    <xdr:cxnSp macro="">
      <xdr:nvCxnSpPr>
        <xdr:cNvPr id="182" name="Elbow Connector 181"/>
        <xdr:cNvCxnSpPr/>
      </xdr:nvCxnSpPr>
      <xdr:spPr>
        <a:xfrm rot="5400000" flipH="1" flipV="1">
          <a:off x="3033712" y="2332326"/>
          <a:ext cx="1809750" cy="133609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25</xdr:row>
      <xdr:rowOff>0</xdr:rowOff>
    </xdr:from>
    <xdr:to>
      <xdr:col>88</xdr:col>
      <xdr:colOff>0</xdr:colOff>
      <xdr:row>32</xdr:row>
      <xdr:rowOff>0</xdr:rowOff>
    </xdr:to>
    <xdr:sp macro="" textlink="">
      <xdr:nvSpPr>
        <xdr:cNvPr id="60" name="Rectangle 59"/>
        <xdr:cNvSpPr/>
      </xdr:nvSpPr>
      <xdr:spPr>
        <a:xfrm>
          <a:off x="19316700" y="4762500"/>
          <a:ext cx="2476500" cy="13335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ATMega128RFA1</a:t>
          </a:r>
        </a:p>
        <a:p>
          <a:pPr algn="ctr"/>
          <a:r>
            <a:rPr lang="en-US" sz="2000"/>
            <a:t>(5V</a:t>
          </a:r>
          <a:r>
            <a:rPr lang="en-US" sz="2000" baseline="0"/>
            <a:t> @ 16Mhz)</a:t>
          </a:r>
        </a:p>
        <a:p>
          <a:pPr algn="ctr"/>
          <a:r>
            <a:rPr lang="en-US" sz="2000" baseline="0"/>
            <a:t>(UART to Gumstix)</a:t>
          </a:r>
          <a:endParaRPr lang="en-US" sz="2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72" name="Rectangle 171"/>
        <xdr:cNvSpPr/>
      </xdr:nvSpPr>
      <xdr:spPr>
        <a:xfrm>
          <a:off x="247650" y="0"/>
          <a:ext cx="2228850" cy="762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Daniel Shope</a:t>
          </a:r>
        </a:p>
        <a:p>
          <a:pPr algn="ctr"/>
          <a:r>
            <a:rPr lang="en-US" sz="1200"/>
            <a:t>dshope@andrew.cmu.edu</a:t>
          </a:r>
        </a:p>
        <a:p>
          <a:pPr algn="ctr"/>
          <a:r>
            <a:rPr lang="en-US" sz="1200"/>
            <a:t>Modified: 09-29-2010</a:t>
          </a:r>
        </a:p>
      </xdr:txBody>
    </xdr:sp>
    <xdr:clientData/>
  </xdr:twoCellAnchor>
  <xdr:twoCellAnchor>
    <xdr:from>
      <xdr:col>16</xdr:col>
      <xdr:colOff>2598</xdr:colOff>
      <xdr:row>13</xdr:row>
      <xdr:rowOff>2597</xdr:rowOff>
    </xdr:from>
    <xdr:to>
      <xdr:col>16</xdr:col>
      <xdr:colOff>2598</xdr:colOff>
      <xdr:row>15</xdr:row>
      <xdr:rowOff>2595</xdr:rowOff>
    </xdr:to>
    <xdr:cxnSp macro="">
      <xdr:nvCxnSpPr>
        <xdr:cNvPr id="83" name="Elbow Connector 82"/>
        <xdr:cNvCxnSpPr/>
      </xdr:nvCxnSpPr>
      <xdr:spPr>
        <a:xfrm rot="5400000">
          <a:off x="3691372" y="2669596"/>
          <a:ext cx="380998" cy="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</xdr:colOff>
      <xdr:row>10</xdr:row>
      <xdr:rowOff>0</xdr:rowOff>
    </xdr:from>
    <xdr:to>
      <xdr:col>78</xdr:col>
      <xdr:colOff>1</xdr:colOff>
      <xdr:row>58</xdr:row>
      <xdr:rowOff>95250</xdr:rowOff>
    </xdr:to>
    <xdr:sp macro="" textlink="">
      <xdr:nvSpPr>
        <xdr:cNvPr id="791" name="Rectangle 790"/>
        <xdr:cNvSpPr/>
      </xdr:nvSpPr>
      <xdr:spPr>
        <a:xfrm>
          <a:off x="16795751" y="1905000"/>
          <a:ext cx="2190750" cy="923925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66</xdr:col>
      <xdr:colOff>235855</xdr:colOff>
      <xdr:row>28</xdr:row>
      <xdr:rowOff>0</xdr:rowOff>
    </xdr:to>
    <xdr:sp macro="" textlink="">
      <xdr:nvSpPr>
        <xdr:cNvPr id="745" name="Rectangle 744"/>
        <xdr:cNvSpPr/>
      </xdr:nvSpPr>
      <xdr:spPr>
        <a:xfrm>
          <a:off x="12246429" y="4191000"/>
          <a:ext cx="4154712" cy="1143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22</xdr:col>
      <xdr:colOff>-1</xdr:colOff>
      <xdr:row>10</xdr:row>
      <xdr:rowOff>0</xdr:rowOff>
    </xdr:from>
    <xdr:to>
      <xdr:col>47</xdr:col>
      <xdr:colOff>244927</xdr:colOff>
      <xdr:row>82</xdr:row>
      <xdr:rowOff>0</xdr:rowOff>
    </xdr:to>
    <xdr:sp macro="" textlink="">
      <xdr:nvSpPr>
        <xdr:cNvPr id="654" name="Rectangle 653"/>
        <xdr:cNvSpPr/>
      </xdr:nvSpPr>
      <xdr:spPr>
        <a:xfrm>
          <a:off x="5388428" y="1905000"/>
          <a:ext cx="6368142" cy="137160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9073</xdr:colOff>
      <xdr:row>16</xdr:row>
      <xdr:rowOff>0</xdr:rowOff>
    </xdr:from>
    <xdr:to>
      <xdr:col>67</xdr:col>
      <xdr:colOff>0</xdr:colOff>
      <xdr:row>20</xdr:row>
      <xdr:rowOff>0</xdr:rowOff>
    </xdr:to>
    <xdr:sp macro="" textlink="">
      <xdr:nvSpPr>
        <xdr:cNvPr id="576" name="Rectangle 575"/>
        <xdr:cNvSpPr/>
      </xdr:nvSpPr>
      <xdr:spPr>
        <a:xfrm>
          <a:off x="12255502" y="3048000"/>
          <a:ext cx="4154712" cy="762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50</xdr:col>
      <xdr:colOff>9073</xdr:colOff>
      <xdr:row>30</xdr:row>
      <xdr:rowOff>0</xdr:rowOff>
    </xdr:from>
    <xdr:to>
      <xdr:col>67</xdr:col>
      <xdr:colOff>0</xdr:colOff>
      <xdr:row>36</xdr:row>
      <xdr:rowOff>0</xdr:rowOff>
    </xdr:to>
    <xdr:sp macro="" textlink="">
      <xdr:nvSpPr>
        <xdr:cNvPr id="223" name="Rectangle 222"/>
        <xdr:cNvSpPr/>
      </xdr:nvSpPr>
      <xdr:spPr>
        <a:xfrm>
          <a:off x="18265323" y="5715000"/>
          <a:ext cx="4308927" cy="1143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50</xdr:col>
      <xdr:colOff>9073</xdr:colOff>
      <xdr:row>38</xdr:row>
      <xdr:rowOff>0</xdr:rowOff>
    </xdr:from>
    <xdr:to>
      <xdr:col>67</xdr:col>
      <xdr:colOff>0</xdr:colOff>
      <xdr:row>60</xdr:row>
      <xdr:rowOff>0</xdr:rowOff>
    </xdr:to>
    <xdr:sp macro="" textlink="">
      <xdr:nvSpPr>
        <xdr:cNvPr id="3" name="Rectangle 2"/>
        <xdr:cNvSpPr/>
      </xdr:nvSpPr>
      <xdr:spPr>
        <a:xfrm>
          <a:off x="18265323" y="7239000"/>
          <a:ext cx="4308927" cy="4191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200"/>
        </a:p>
      </xdr:txBody>
    </xdr:sp>
    <xdr:clientData/>
  </xdr:twoCellAnchor>
  <xdr:twoCellAnchor>
    <xdr:from>
      <xdr:col>50</xdr:col>
      <xdr:colOff>9073</xdr:colOff>
      <xdr:row>57</xdr:row>
      <xdr:rowOff>0</xdr:rowOff>
    </xdr:from>
    <xdr:to>
      <xdr:col>67</xdr:col>
      <xdr:colOff>0</xdr:colOff>
      <xdr:row>58</xdr:row>
      <xdr:rowOff>0</xdr:rowOff>
    </xdr:to>
    <xdr:sp macro="" textlink="">
      <xdr:nvSpPr>
        <xdr:cNvPr id="6" name="Rectangle 5"/>
        <xdr:cNvSpPr/>
      </xdr:nvSpPr>
      <xdr:spPr>
        <a:xfrm>
          <a:off x="18265323" y="108585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Stepper 1B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9</xdr:col>
      <xdr:colOff>0</xdr:colOff>
      <xdr:row>24</xdr:row>
      <xdr:rowOff>95250</xdr:rowOff>
    </xdr:to>
    <xdr:sp macro="" textlink="">
      <xdr:nvSpPr>
        <xdr:cNvPr id="12" name="Rectangle 11"/>
        <xdr:cNvSpPr/>
      </xdr:nvSpPr>
      <xdr:spPr>
        <a:xfrm>
          <a:off x="0" y="952500"/>
          <a:ext cx="2228850" cy="3714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" name="Rectangle 12"/>
        <xdr:cNvSpPr/>
      </xdr:nvSpPr>
      <xdr:spPr>
        <a:xfrm>
          <a:off x="247650" y="1143000"/>
          <a:ext cx="1733550" cy="381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Power</a:t>
          </a:r>
          <a:r>
            <a:rPr lang="en-US" sz="1200" baseline="0"/>
            <a:t> Regulation</a:t>
          </a:r>
          <a:endParaRPr lang="en-US" sz="12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4" name="Rectangle 13"/>
        <xdr:cNvSpPr/>
      </xdr:nvSpPr>
      <xdr:spPr>
        <a:xfrm>
          <a:off x="247650" y="1714500"/>
          <a:ext cx="1733550" cy="381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Input/Sensor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5" name="Rectangle 14"/>
        <xdr:cNvSpPr/>
      </xdr:nvSpPr>
      <xdr:spPr>
        <a:xfrm>
          <a:off x="247650" y="2857500"/>
          <a:ext cx="1733550" cy="3810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Data</a:t>
          </a:r>
          <a:r>
            <a:rPr lang="en-US" sz="1200" baseline="0"/>
            <a:t>/</a:t>
          </a:r>
          <a:r>
            <a:rPr lang="en-US" sz="1200"/>
            <a:t>Communications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6" name="Rectangle 15"/>
        <xdr:cNvSpPr/>
      </xdr:nvSpPr>
      <xdr:spPr>
        <a:xfrm>
          <a:off x="244929" y="4000500"/>
          <a:ext cx="1714500" cy="381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Connectors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8" name="Rectangle 17"/>
        <xdr:cNvSpPr/>
      </xdr:nvSpPr>
      <xdr:spPr>
        <a:xfrm>
          <a:off x="247650" y="2286000"/>
          <a:ext cx="1733550" cy="381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Output/Actuator</a:t>
          </a:r>
        </a:p>
      </xdr:txBody>
    </xdr:sp>
    <xdr:clientData/>
  </xdr:twoCellAnchor>
  <xdr:twoCellAnchor>
    <xdr:from>
      <xdr:col>81</xdr:col>
      <xdr:colOff>235856</xdr:colOff>
      <xdr:row>31</xdr:row>
      <xdr:rowOff>0</xdr:rowOff>
    </xdr:from>
    <xdr:to>
      <xdr:col>90</xdr:col>
      <xdr:colOff>0</xdr:colOff>
      <xdr:row>35</xdr:row>
      <xdr:rowOff>0</xdr:rowOff>
    </xdr:to>
    <xdr:sp macro="" textlink="">
      <xdr:nvSpPr>
        <xdr:cNvPr id="21" name="Rectangle 20"/>
        <xdr:cNvSpPr/>
      </xdr:nvSpPr>
      <xdr:spPr>
        <a:xfrm>
          <a:off x="23572106" y="5905500"/>
          <a:ext cx="2050144" cy="762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50:1 Micro Metal Gearnmotors (x2)</a:t>
          </a:r>
        </a:p>
      </xdr:txBody>
    </xdr:sp>
    <xdr:clientData/>
  </xdr:twoCellAnchor>
  <xdr:twoCellAnchor>
    <xdr:from>
      <xdr:col>78</xdr:col>
      <xdr:colOff>0</xdr:colOff>
      <xdr:row>51</xdr:row>
      <xdr:rowOff>95250</xdr:rowOff>
    </xdr:from>
    <xdr:to>
      <xdr:col>82</xdr:col>
      <xdr:colOff>1</xdr:colOff>
      <xdr:row>52</xdr:row>
      <xdr:rowOff>95250</xdr:rowOff>
    </xdr:to>
    <xdr:cxnSp macro="">
      <xdr:nvCxnSpPr>
        <xdr:cNvPr id="22" name="Elbow Connector 181"/>
        <xdr:cNvCxnSpPr>
          <a:stCxn id="206" idx="3"/>
          <a:endCxn id="140" idx="1"/>
        </xdr:cNvCxnSpPr>
      </xdr:nvCxnSpPr>
      <xdr:spPr>
        <a:xfrm flipV="1">
          <a:off x="22574250" y="9810750"/>
          <a:ext cx="1016001" cy="190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10</xdr:row>
      <xdr:rowOff>0</xdr:rowOff>
    </xdr:from>
    <xdr:to>
      <xdr:col>82</xdr:col>
      <xdr:colOff>1</xdr:colOff>
      <xdr:row>12</xdr:row>
      <xdr:rowOff>95250</xdr:rowOff>
    </xdr:to>
    <xdr:cxnSp macro="">
      <xdr:nvCxnSpPr>
        <xdr:cNvPr id="56" name="Shape 55"/>
        <xdr:cNvCxnSpPr>
          <a:stCxn id="503" idx="1"/>
          <a:endCxn id="268" idx="3"/>
        </xdr:cNvCxnSpPr>
      </xdr:nvCxnSpPr>
      <xdr:spPr>
        <a:xfrm rot="10800000" flipV="1">
          <a:off x="11511643" y="1905000"/>
          <a:ext cx="5878287" cy="476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244073</xdr:colOff>
      <xdr:row>31</xdr:row>
      <xdr:rowOff>0</xdr:rowOff>
    </xdr:from>
    <xdr:to>
      <xdr:col>50</xdr:col>
      <xdr:colOff>9072</xdr:colOff>
      <xdr:row>40</xdr:row>
      <xdr:rowOff>95250</xdr:rowOff>
    </xdr:to>
    <xdr:cxnSp macro="">
      <xdr:nvCxnSpPr>
        <xdr:cNvPr id="135" name="Shape 134"/>
        <xdr:cNvCxnSpPr>
          <a:stCxn id="234" idx="2"/>
          <a:endCxn id="193" idx="1"/>
        </xdr:cNvCxnSpPr>
      </xdr:nvCxnSpPr>
      <xdr:spPr>
        <a:xfrm rot="16200000" flipH="1">
          <a:off x="15445948" y="4895875"/>
          <a:ext cx="1809750" cy="3828999"/>
        </a:xfrm>
        <a:prstGeom prst="bentConnector2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-1</xdr:colOff>
      <xdr:row>2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61" name="Rectangle 160"/>
        <xdr:cNvSpPr/>
      </xdr:nvSpPr>
      <xdr:spPr>
        <a:xfrm>
          <a:off x="7592785" y="381000"/>
          <a:ext cx="1959429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Scoutfly</a:t>
          </a:r>
        </a:p>
      </xdr:txBody>
    </xdr:sp>
    <xdr:clientData/>
  </xdr:twoCellAnchor>
  <xdr:twoCellAnchor>
    <xdr:from>
      <xdr:col>55</xdr:col>
      <xdr:colOff>0</xdr:colOff>
      <xdr:row>2</xdr:row>
      <xdr:rowOff>0</xdr:rowOff>
    </xdr:from>
    <xdr:to>
      <xdr:col>62</xdr:col>
      <xdr:colOff>0</xdr:colOff>
      <xdr:row>4</xdr:row>
      <xdr:rowOff>0</xdr:rowOff>
    </xdr:to>
    <xdr:sp macro="" textlink="">
      <xdr:nvSpPr>
        <xdr:cNvPr id="162" name="Rectangle 161"/>
        <xdr:cNvSpPr/>
      </xdr:nvSpPr>
      <xdr:spPr>
        <a:xfrm>
          <a:off x="19040475" y="381000"/>
          <a:ext cx="1733550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Chassis Wiring</a:t>
          </a:r>
        </a:p>
      </xdr:txBody>
    </xdr:sp>
    <xdr:clientData/>
  </xdr:twoCellAnchor>
  <xdr:twoCellAnchor>
    <xdr:from>
      <xdr:col>82</xdr:col>
      <xdr:colOff>0</xdr:colOff>
      <xdr:row>2</xdr:row>
      <xdr:rowOff>0</xdr:rowOff>
    </xdr:from>
    <xdr:to>
      <xdr:col>89</xdr:col>
      <xdr:colOff>0</xdr:colOff>
      <xdr:row>4</xdr:row>
      <xdr:rowOff>0</xdr:rowOff>
    </xdr:to>
    <xdr:sp macro="" textlink="">
      <xdr:nvSpPr>
        <xdr:cNvPr id="163" name="Rectangle 162"/>
        <xdr:cNvSpPr/>
      </xdr:nvSpPr>
      <xdr:spPr>
        <a:xfrm>
          <a:off x="23002875" y="381000"/>
          <a:ext cx="1733550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Rear</a:t>
          </a:r>
          <a:r>
            <a:rPr lang="en-US" sz="1200" baseline="0"/>
            <a:t> Section</a:t>
          </a:r>
          <a:endParaRPr lang="en-US" sz="1200"/>
        </a:p>
      </xdr:txBody>
    </xdr:sp>
    <xdr:clientData/>
  </xdr:twoCellAnchor>
  <xdr:twoCellAnchor>
    <xdr:from>
      <xdr:col>34</xdr:col>
      <xdr:colOff>244073</xdr:colOff>
      <xdr:row>31</xdr:row>
      <xdr:rowOff>0</xdr:rowOff>
    </xdr:from>
    <xdr:to>
      <xdr:col>50</xdr:col>
      <xdr:colOff>9072</xdr:colOff>
      <xdr:row>39</xdr:row>
      <xdr:rowOff>95250</xdr:rowOff>
    </xdr:to>
    <xdr:cxnSp macro="">
      <xdr:nvCxnSpPr>
        <xdr:cNvPr id="174" name="Shape 134"/>
        <xdr:cNvCxnSpPr>
          <a:stCxn id="234" idx="2"/>
          <a:endCxn id="192" idx="1"/>
        </xdr:cNvCxnSpPr>
      </xdr:nvCxnSpPr>
      <xdr:spPr>
        <a:xfrm rot="16200000" flipH="1">
          <a:off x="15541198" y="4800625"/>
          <a:ext cx="1619250" cy="3828999"/>
        </a:xfrm>
        <a:prstGeom prst="bentConnector2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244075</xdr:colOff>
      <xdr:row>31</xdr:row>
      <xdr:rowOff>0</xdr:rowOff>
    </xdr:from>
    <xdr:to>
      <xdr:col>50</xdr:col>
      <xdr:colOff>9074</xdr:colOff>
      <xdr:row>41</xdr:row>
      <xdr:rowOff>95250</xdr:rowOff>
    </xdr:to>
    <xdr:cxnSp macro="">
      <xdr:nvCxnSpPr>
        <xdr:cNvPr id="220" name="Elbow Connector 181"/>
        <xdr:cNvCxnSpPr>
          <a:stCxn id="195" idx="1"/>
          <a:endCxn id="234" idx="2"/>
        </xdr:cNvCxnSpPr>
      </xdr:nvCxnSpPr>
      <xdr:spPr>
        <a:xfrm rot="10800000">
          <a:off x="14436325" y="5905500"/>
          <a:ext cx="3828999" cy="2000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59</xdr:row>
      <xdr:rowOff>95250</xdr:rowOff>
    </xdr:from>
    <xdr:to>
      <xdr:col>32</xdr:col>
      <xdr:colOff>178427</xdr:colOff>
      <xdr:row>64</xdr:row>
      <xdr:rowOff>0</xdr:rowOff>
    </xdr:to>
    <xdr:cxnSp macro="">
      <xdr:nvCxnSpPr>
        <xdr:cNvPr id="279" name="Shape 134"/>
        <xdr:cNvCxnSpPr>
          <a:stCxn id="321" idx="3"/>
        </xdr:cNvCxnSpPr>
      </xdr:nvCxnSpPr>
      <xdr:spPr>
        <a:xfrm>
          <a:off x="13430250" y="11334750"/>
          <a:ext cx="432427" cy="857250"/>
        </a:xfrm>
        <a:prstGeom prst="bentConnector2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</xdr:colOff>
      <xdr:row>55</xdr:row>
      <xdr:rowOff>95250</xdr:rowOff>
    </xdr:from>
    <xdr:to>
      <xdr:col>50</xdr:col>
      <xdr:colOff>9074</xdr:colOff>
      <xdr:row>57</xdr:row>
      <xdr:rowOff>0</xdr:rowOff>
    </xdr:to>
    <xdr:cxnSp macro="">
      <xdr:nvCxnSpPr>
        <xdr:cNvPr id="282" name="Elbow Connector 181"/>
        <xdr:cNvCxnSpPr>
          <a:stCxn id="156" idx="1"/>
          <a:endCxn id="261" idx="3"/>
        </xdr:cNvCxnSpPr>
      </xdr:nvCxnSpPr>
      <xdr:spPr>
        <a:xfrm rot="10800000" flipV="1">
          <a:off x="16732251" y="10572750"/>
          <a:ext cx="1533073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9073</xdr:colOff>
      <xdr:row>58</xdr:row>
      <xdr:rowOff>0</xdr:rowOff>
    </xdr:from>
    <xdr:to>
      <xdr:col>67</xdr:col>
      <xdr:colOff>0</xdr:colOff>
      <xdr:row>59</xdr:row>
      <xdr:rowOff>0</xdr:rowOff>
    </xdr:to>
    <xdr:sp macro="" textlink="">
      <xdr:nvSpPr>
        <xdr:cNvPr id="297" name="Rectangle 296"/>
        <xdr:cNvSpPr/>
      </xdr:nvSpPr>
      <xdr:spPr>
        <a:xfrm>
          <a:off x="18265323" y="110490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Stepper 1A</a:t>
          </a:r>
        </a:p>
      </xdr:txBody>
    </xdr:sp>
    <xdr:clientData/>
  </xdr:twoCellAnchor>
  <xdr:twoCellAnchor>
    <xdr:from>
      <xdr:col>39</xdr:col>
      <xdr:colOff>0</xdr:colOff>
      <xdr:row>26</xdr:row>
      <xdr:rowOff>0</xdr:rowOff>
    </xdr:from>
    <xdr:to>
      <xdr:col>41</xdr:col>
      <xdr:colOff>0</xdr:colOff>
      <xdr:row>28</xdr:row>
      <xdr:rowOff>0</xdr:rowOff>
    </xdr:to>
    <xdr:cxnSp macro="">
      <xdr:nvCxnSpPr>
        <xdr:cNvPr id="340" name="Shape 134"/>
        <xdr:cNvCxnSpPr>
          <a:stCxn id="234" idx="3"/>
          <a:endCxn id="341" idx="1"/>
        </xdr:cNvCxnSpPr>
      </xdr:nvCxnSpPr>
      <xdr:spPr>
        <a:xfrm>
          <a:off x="15462250" y="4953000"/>
          <a:ext cx="508000" cy="38100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15</xdr:row>
      <xdr:rowOff>95250</xdr:rowOff>
    </xdr:from>
    <xdr:to>
      <xdr:col>86</xdr:col>
      <xdr:colOff>0</xdr:colOff>
      <xdr:row>18</xdr:row>
      <xdr:rowOff>95250</xdr:rowOff>
    </xdr:to>
    <xdr:cxnSp macro="">
      <xdr:nvCxnSpPr>
        <xdr:cNvPr id="104" name="Shape 100"/>
        <xdr:cNvCxnSpPr>
          <a:stCxn id="578" idx="3"/>
          <a:endCxn id="580" idx="1"/>
        </xdr:cNvCxnSpPr>
      </xdr:nvCxnSpPr>
      <xdr:spPr>
        <a:xfrm flipV="1">
          <a:off x="16308917" y="2952750"/>
          <a:ext cx="4624916" cy="57150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4" name="Rectangle 123"/>
        <xdr:cNvSpPr/>
      </xdr:nvSpPr>
      <xdr:spPr>
        <a:xfrm>
          <a:off x="247650" y="3429000"/>
          <a:ext cx="1733550" cy="381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Processor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" name="Rectangle 107"/>
        <xdr:cNvSpPr/>
      </xdr:nvSpPr>
      <xdr:spPr>
        <a:xfrm>
          <a:off x="0" y="0"/>
          <a:ext cx="2228850" cy="762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Daniel Shope</a:t>
          </a:r>
        </a:p>
        <a:p>
          <a:pPr algn="ctr"/>
          <a:r>
            <a:rPr lang="en-US" sz="1200"/>
            <a:t>dshope@andrew.cmu.edu</a:t>
          </a:r>
        </a:p>
        <a:p>
          <a:pPr algn="ctr"/>
          <a:r>
            <a:rPr lang="en-US" sz="1200"/>
            <a:t>Modified: 10-07-2011</a:t>
          </a:r>
        </a:p>
        <a:p>
          <a:pPr algn="ctr"/>
          <a:endParaRPr lang="en-US" sz="1200"/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55</xdr:col>
      <xdr:colOff>0</xdr:colOff>
      <xdr:row>3</xdr:row>
      <xdr:rowOff>0</xdr:rowOff>
    </xdr:to>
    <xdr:cxnSp macro="">
      <xdr:nvCxnSpPr>
        <xdr:cNvPr id="130" name="Straight Connector 129"/>
        <xdr:cNvCxnSpPr>
          <a:stCxn id="161" idx="3"/>
          <a:endCxn id="162" idx="1"/>
        </xdr:cNvCxnSpPr>
      </xdr:nvCxnSpPr>
      <xdr:spPr>
        <a:xfrm>
          <a:off x="9552214" y="571500"/>
          <a:ext cx="3918857" cy="0"/>
        </a:xfrm>
        <a:prstGeom prst="line">
          <a:avLst/>
        </a:prstGeom>
        <a:ln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</xdr:row>
      <xdr:rowOff>0</xdr:rowOff>
    </xdr:from>
    <xdr:to>
      <xdr:col>82</xdr:col>
      <xdr:colOff>0</xdr:colOff>
      <xdr:row>3</xdr:row>
      <xdr:rowOff>0</xdr:rowOff>
    </xdr:to>
    <xdr:cxnSp macro="">
      <xdr:nvCxnSpPr>
        <xdr:cNvPr id="134" name="Straight Connector 133"/>
        <xdr:cNvCxnSpPr>
          <a:stCxn id="793" idx="3"/>
          <a:endCxn id="163" idx="1"/>
        </xdr:cNvCxnSpPr>
      </xdr:nvCxnSpPr>
      <xdr:spPr>
        <a:xfrm>
          <a:off x="18614571" y="571500"/>
          <a:ext cx="979715" cy="0"/>
        </a:xfrm>
        <a:prstGeom prst="line">
          <a:avLst/>
        </a:prstGeom>
        <a:ln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</xdr:colOff>
      <xdr:row>55</xdr:row>
      <xdr:rowOff>0</xdr:rowOff>
    </xdr:from>
    <xdr:to>
      <xdr:col>90</xdr:col>
      <xdr:colOff>11795</xdr:colOff>
      <xdr:row>59</xdr:row>
      <xdr:rowOff>0</xdr:rowOff>
    </xdr:to>
    <xdr:sp macro="" textlink="">
      <xdr:nvSpPr>
        <xdr:cNvPr id="132" name="Rectangle 131"/>
        <xdr:cNvSpPr/>
      </xdr:nvSpPr>
      <xdr:spPr>
        <a:xfrm>
          <a:off x="23590251" y="10477500"/>
          <a:ext cx="2043794" cy="762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7.5deg  Unipolar Stepper</a:t>
          </a:r>
        </a:p>
      </xdr:txBody>
    </xdr:sp>
    <xdr:clientData/>
  </xdr:twoCellAnchor>
  <xdr:twoCellAnchor>
    <xdr:from>
      <xdr:col>82</xdr:col>
      <xdr:colOff>1</xdr:colOff>
      <xdr:row>41</xdr:row>
      <xdr:rowOff>0</xdr:rowOff>
    </xdr:from>
    <xdr:to>
      <xdr:col>90</xdr:col>
      <xdr:colOff>9073</xdr:colOff>
      <xdr:row>45</xdr:row>
      <xdr:rowOff>0</xdr:rowOff>
    </xdr:to>
    <xdr:sp macro="" textlink="">
      <xdr:nvSpPr>
        <xdr:cNvPr id="137" name="Rectangle 136"/>
        <xdr:cNvSpPr/>
      </xdr:nvSpPr>
      <xdr:spPr>
        <a:xfrm>
          <a:off x="23590251" y="7810500"/>
          <a:ext cx="2041072" cy="762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Quadrature</a:t>
          </a:r>
          <a:r>
            <a:rPr lang="en-US" sz="1200" baseline="0"/>
            <a:t> </a:t>
          </a:r>
          <a:r>
            <a:rPr lang="en-US" sz="1200"/>
            <a:t>Encoders</a:t>
          </a:r>
        </a:p>
        <a:p>
          <a:pPr algn="ctr"/>
          <a:r>
            <a:rPr lang="en-US" sz="1200"/>
            <a:t>A/B</a:t>
          </a:r>
          <a:r>
            <a:rPr lang="en-US" sz="1200" baseline="0"/>
            <a:t> Channels </a:t>
          </a:r>
          <a:r>
            <a:rPr lang="en-US" sz="1200"/>
            <a:t>(x2)</a:t>
          </a:r>
        </a:p>
      </xdr:txBody>
    </xdr:sp>
    <xdr:clientData/>
  </xdr:twoCellAnchor>
  <xdr:twoCellAnchor>
    <xdr:from>
      <xdr:col>82</xdr:col>
      <xdr:colOff>1</xdr:colOff>
      <xdr:row>50</xdr:row>
      <xdr:rowOff>0</xdr:rowOff>
    </xdr:from>
    <xdr:to>
      <xdr:col>90</xdr:col>
      <xdr:colOff>11793</xdr:colOff>
      <xdr:row>53</xdr:row>
      <xdr:rowOff>0</xdr:rowOff>
    </xdr:to>
    <xdr:sp macro="" textlink="">
      <xdr:nvSpPr>
        <xdr:cNvPr id="140" name="Rectangle 139"/>
        <xdr:cNvSpPr/>
      </xdr:nvSpPr>
      <xdr:spPr>
        <a:xfrm>
          <a:off x="23590251" y="9525000"/>
          <a:ext cx="2043792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Maxbotix EZ-4 Sonar (x2)</a:t>
          </a:r>
        </a:p>
      </xdr:txBody>
    </xdr:sp>
    <xdr:clientData/>
  </xdr:twoCellAnchor>
  <xdr:twoCellAnchor>
    <xdr:from>
      <xdr:col>50</xdr:col>
      <xdr:colOff>9073</xdr:colOff>
      <xdr:row>55</xdr:row>
      <xdr:rowOff>0</xdr:rowOff>
    </xdr:from>
    <xdr:to>
      <xdr:col>67</xdr:col>
      <xdr:colOff>0</xdr:colOff>
      <xdr:row>56</xdr:row>
      <xdr:rowOff>0</xdr:rowOff>
    </xdr:to>
    <xdr:sp macro="" textlink="">
      <xdr:nvSpPr>
        <xdr:cNvPr id="156" name="Rectangle 155"/>
        <xdr:cNvSpPr/>
      </xdr:nvSpPr>
      <xdr:spPr>
        <a:xfrm>
          <a:off x="18265323" y="104775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Stepper 2A</a:t>
          </a:r>
        </a:p>
      </xdr:txBody>
    </xdr:sp>
    <xdr:clientData/>
  </xdr:twoCellAnchor>
  <xdr:twoCellAnchor>
    <xdr:from>
      <xdr:col>50</xdr:col>
      <xdr:colOff>9073</xdr:colOff>
      <xdr:row>56</xdr:row>
      <xdr:rowOff>0</xdr:rowOff>
    </xdr:from>
    <xdr:to>
      <xdr:col>67</xdr:col>
      <xdr:colOff>0</xdr:colOff>
      <xdr:row>57</xdr:row>
      <xdr:rowOff>0</xdr:rowOff>
    </xdr:to>
    <xdr:sp macro="" textlink="">
      <xdr:nvSpPr>
        <xdr:cNvPr id="158" name="Rectangle 157"/>
        <xdr:cNvSpPr/>
      </xdr:nvSpPr>
      <xdr:spPr>
        <a:xfrm>
          <a:off x="18265323" y="106680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Stepper 2B</a:t>
          </a:r>
        </a:p>
      </xdr:txBody>
    </xdr:sp>
    <xdr:clientData/>
  </xdr:twoCellAnchor>
  <xdr:twoCellAnchor>
    <xdr:from>
      <xdr:col>78</xdr:col>
      <xdr:colOff>0</xdr:colOff>
      <xdr:row>57</xdr:row>
      <xdr:rowOff>0</xdr:rowOff>
    </xdr:from>
    <xdr:to>
      <xdr:col>82</xdr:col>
      <xdr:colOff>1</xdr:colOff>
      <xdr:row>58</xdr:row>
      <xdr:rowOff>95250</xdr:rowOff>
    </xdr:to>
    <xdr:cxnSp macro="">
      <xdr:nvCxnSpPr>
        <xdr:cNvPr id="171" name="Elbow Connector 181"/>
        <xdr:cNvCxnSpPr>
          <a:stCxn id="297" idx="3"/>
          <a:endCxn id="132" idx="1"/>
        </xdr:cNvCxnSpPr>
      </xdr:nvCxnSpPr>
      <xdr:spPr>
        <a:xfrm flipV="1">
          <a:off x="22574250" y="10858500"/>
          <a:ext cx="1016001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55</xdr:row>
      <xdr:rowOff>95250</xdr:rowOff>
    </xdr:from>
    <xdr:to>
      <xdr:col>82</xdr:col>
      <xdr:colOff>1</xdr:colOff>
      <xdr:row>57</xdr:row>
      <xdr:rowOff>0</xdr:rowOff>
    </xdr:to>
    <xdr:cxnSp macro="">
      <xdr:nvCxnSpPr>
        <xdr:cNvPr id="175" name="Elbow Connector 181"/>
        <xdr:cNvCxnSpPr>
          <a:stCxn id="156" idx="3"/>
          <a:endCxn id="132" idx="1"/>
        </xdr:cNvCxnSpPr>
      </xdr:nvCxnSpPr>
      <xdr:spPr>
        <a:xfrm>
          <a:off x="22574250" y="10572750"/>
          <a:ext cx="1016001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56</xdr:row>
      <xdr:rowOff>95250</xdr:rowOff>
    </xdr:from>
    <xdr:to>
      <xdr:col>82</xdr:col>
      <xdr:colOff>1</xdr:colOff>
      <xdr:row>57</xdr:row>
      <xdr:rowOff>0</xdr:rowOff>
    </xdr:to>
    <xdr:cxnSp macro="">
      <xdr:nvCxnSpPr>
        <xdr:cNvPr id="179" name="Elbow Connector 181"/>
        <xdr:cNvCxnSpPr>
          <a:stCxn id="158" idx="3"/>
          <a:endCxn id="132" idx="1"/>
        </xdr:cNvCxnSpPr>
      </xdr:nvCxnSpPr>
      <xdr:spPr>
        <a:xfrm>
          <a:off x="22574250" y="10763250"/>
          <a:ext cx="1016001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57</xdr:row>
      <xdr:rowOff>0</xdr:rowOff>
    </xdr:from>
    <xdr:to>
      <xdr:col>82</xdr:col>
      <xdr:colOff>1</xdr:colOff>
      <xdr:row>57</xdr:row>
      <xdr:rowOff>95250</xdr:rowOff>
    </xdr:to>
    <xdr:cxnSp macro="">
      <xdr:nvCxnSpPr>
        <xdr:cNvPr id="187" name="Elbow Connector 181"/>
        <xdr:cNvCxnSpPr>
          <a:stCxn id="6" idx="3"/>
          <a:endCxn id="132" idx="1"/>
        </xdr:cNvCxnSpPr>
      </xdr:nvCxnSpPr>
      <xdr:spPr>
        <a:xfrm flipV="1">
          <a:off x="22574250" y="10858500"/>
          <a:ext cx="1016001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9073</xdr:colOff>
      <xdr:row>39</xdr:row>
      <xdr:rowOff>0</xdr:rowOff>
    </xdr:from>
    <xdr:to>
      <xdr:col>67</xdr:col>
      <xdr:colOff>0</xdr:colOff>
      <xdr:row>40</xdr:row>
      <xdr:rowOff>0</xdr:rowOff>
    </xdr:to>
    <xdr:sp macro="" textlink="">
      <xdr:nvSpPr>
        <xdr:cNvPr id="192" name="Rectangle 191"/>
        <xdr:cNvSpPr/>
      </xdr:nvSpPr>
      <xdr:spPr>
        <a:xfrm>
          <a:off x="18265323" y="7429500"/>
          <a:ext cx="4308927" cy="190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I2C SDA</a:t>
          </a:r>
        </a:p>
      </xdr:txBody>
    </xdr:sp>
    <xdr:clientData/>
  </xdr:twoCellAnchor>
  <xdr:twoCellAnchor>
    <xdr:from>
      <xdr:col>50</xdr:col>
      <xdr:colOff>9073</xdr:colOff>
      <xdr:row>40</xdr:row>
      <xdr:rowOff>0</xdr:rowOff>
    </xdr:from>
    <xdr:to>
      <xdr:col>67</xdr:col>
      <xdr:colOff>0</xdr:colOff>
      <xdr:row>41</xdr:row>
      <xdr:rowOff>0</xdr:rowOff>
    </xdr:to>
    <xdr:sp macro="" textlink="">
      <xdr:nvSpPr>
        <xdr:cNvPr id="193" name="Rectangle 192"/>
        <xdr:cNvSpPr/>
      </xdr:nvSpPr>
      <xdr:spPr>
        <a:xfrm>
          <a:off x="18265323" y="7620000"/>
          <a:ext cx="4308927" cy="190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I2C SCL</a:t>
          </a:r>
        </a:p>
      </xdr:txBody>
    </xdr:sp>
    <xdr:clientData/>
  </xdr:twoCellAnchor>
  <xdr:twoCellAnchor>
    <xdr:from>
      <xdr:col>50</xdr:col>
      <xdr:colOff>9073</xdr:colOff>
      <xdr:row>41</xdr:row>
      <xdr:rowOff>0</xdr:rowOff>
    </xdr:from>
    <xdr:to>
      <xdr:col>67</xdr:col>
      <xdr:colOff>0</xdr:colOff>
      <xdr:row>42</xdr:row>
      <xdr:rowOff>0</xdr:rowOff>
    </xdr:to>
    <xdr:sp macro="" textlink="">
      <xdr:nvSpPr>
        <xdr:cNvPr id="195" name="Rectangle 194"/>
        <xdr:cNvSpPr/>
      </xdr:nvSpPr>
      <xdr:spPr>
        <a:xfrm>
          <a:off x="18265323" y="7810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Motor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2 Encoder A Channel</a:t>
          </a:r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9073</xdr:colOff>
      <xdr:row>42</xdr:row>
      <xdr:rowOff>0</xdr:rowOff>
    </xdr:from>
    <xdr:to>
      <xdr:col>67</xdr:col>
      <xdr:colOff>0</xdr:colOff>
      <xdr:row>43</xdr:row>
      <xdr:rowOff>0</xdr:rowOff>
    </xdr:to>
    <xdr:sp macro="" textlink="">
      <xdr:nvSpPr>
        <xdr:cNvPr id="196" name="Rectangle 195"/>
        <xdr:cNvSpPr/>
      </xdr:nvSpPr>
      <xdr:spPr>
        <a:xfrm>
          <a:off x="18265323" y="8001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Motor 2 Encoder B Channel</a:t>
          </a:r>
        </a:p>
      </xdr:txBody>
    </xdr:sp>
    <xdr:clientData/>
  </xdr:twoCellAnchor>
  <xdr:twoCellAnchor>
    <xdr:from>
      <xdr:col>50</xdr:col>
      <xdr:colOff>9073</xdr:colOff>
      <xdr:row>43</xdr:row>
      <xdr:rowOff>0</xdr:rowOff>
    </xdr:from>
    <xdr:to>
      <xdr:col>67</xdr:col>
      <xdr:colOff>0</xdr:colOff>
      <xdr:row>44</xdr:row>
      <xdr:rowOff>0</xdr:rowOff>
    </xdr:to>
    <xdr:sp macro="" textlink="">
      <xdr:nvSpPr>
        <xdr:cNvPr id="197" name="Rectangle 196"/>
        <xdr:cNvSpPr/>
      </xdr:nvSpPr>
      <xdr:spPr>
        <a:xfrm>
          <a:off x="18265323" y="8191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Motor 3 Encoder A Channel</a:t>
          </a:r>
        </a:p>
      </xdr:txBody>
    </xdr:sp>
    <xdr:clientData/>
  </xdr:twoCellAnchor>
  <xdr:twoCellAnchor>
    <xdr:from>
      <xdr:col>50</xdr:col>
      <xdr:colOff>9073</xdr:colOff>
      <xdr:row>44</xdr:row>
      <xdr:rowOff>0</xdr:rowOff>
    </xdr:from>
    <xdr:to>
      <xdr:col>67</xdr:col>
      <xdr:colOff>0</xdr:colOff>
      <xdr:row>45</xdr:row>
      <xdr:rowOff>0</xdr:rowOff>
    </xdr:to>
    <xdr:sp macro="" textlink="">
      <xdr:nvSpPr>
        <xdr:cNvPr id="198" name="Rectangle 197"/>
        <xdr:cNvSpPr/>
      </xdr:nvSpPr>
      <xdr:spPr>
        <a:xfrm>
          <a:off x="18265323" y="8382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Motor 3 Encoder B Channel</a:t>
          </a:r>
        </a:p>
      </xdr:txBody>
    </xdr:sp>
    <xdr:clientData/>
  </xdr:twoCellAnchor>
  <xdr:twoCellAnchor>
    <xdr:from>
      <xdr:col>50</xdr:col>
      <xdr:colOff>9073</xdr:colOff>
      <xdr:row>45</xdr:row>
      <xdr:rowOff>0</xdr:rowOff>
    </xdr:from>
    <xdr:to>
      <xdr:col>67</xdr:col>
      <xdr:colOff>0</xdr:colOff>
      <xdr:row>46</xdr:row>
      <xdr:rowOff>0</xdr:rowOff>
    </xdr:to>
    <xdr:sp macro="" textlink="">
      <xdr:nvSpPr>
        <xdr:cNvPr id="199" name="Rectangle 198"/>
        <xdr:cNvSpPr/>
      </xdr:nvSpPr>
      <xdr:spPr>
        <a:xfrm>
          <a:off x="18265323" y="8572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Detect Raw</a:t>
          </a:r>
        </a:p>
      </xdr:txBody>
    </xdr:sp>
    <xdr:clientData/>
  </xdr:twoCellAnchor>
  <xdr:twoCellAnchor>
    <xdr:from>
      <xdr:col>50</xdr:col>
      <xdr:colOff>9073</xdr:colOff>
      <xdr:row>46</xdr:row>
      <xdr:rowOff>0</xdr:rowOff>
    </xdr:from>
    <xdr:to>
      <xdr:col>67</xdr:col>
      <xdr:colOff>0</xdr:colOff>
      <xdr:row>47</xdr:row>
      <xdr:rowOff>0</xdr:rowOff>
    </xdr:to>
    <xdr:sp macro="" textlink="">
      <xdr:nvSpPr>
        <xdr:cNvPr id="200" name="Rectangle 199"/>
        <xdr:cNvSpPr/>
      </xdr:nvSpPr>
      <xdr:spPr>
        <a:xfrm>
          <a:off x="18265323" y="8763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Pin 3 (5V)</a:t>
          </a:r>
        </a:p>
      </xdr:txBody>
    </xdr:sp>
    <xdr:clientData/>
  </xdr:twoCellAnchor>
  <xdr:twoCellAnchor>
    <xdr:from>
      <xdr:col>50</xdr:col>
      <xdr:colOff>9073</xdr:colOff>
      <xdr:row>47</xdr:row>
      <xdr:rowOff>0</xdr:rowOff>
    </xdr:from>
    <xdr:to>
      <xdr:col>67</xdr:col>
      <xdr:colOff>0</xdr:colOff>
      <xdr:row>48</xdr:row>
      <xdr:rowOff>0</xdr:rowOff>
    </xdr:to>
    <xdr:sp macro="" textlink="">
      <xdr:nvSpPr>
        <xdr:cNvPr id="201" name="Rectangle 200"/>
        <xdr:cNvSpPr/>
      </xdr:nvSpPr>
      <xdr:spPr>
        <a:xfrm>
          <a:off x="18265323" y="8953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Pin 2 (5V)</a:t>
          </a:r>
        </a:p>
      </xdr:txBody>
    </xdr:sp>
    <xdr:clientData/>
  </xdr:twoCellAnchor>
  <xdr:twoCellAnchor>
    <xdr:from>
      <xdr:col>50</xdr:col>
      <xdr:colOff>9073</xdr:colOff>
      <xdr:row>48</xdr:row>
      <xdr:rowOff>0</xdr:rowOff>
    </xdr:from>
    <xdr:to>
      <xdr:col>67</xdr:col>
      <xdr:colOff>0</xdr:colOff>
      <xdr:row>49</xdr:row>
      <xdr:rowOff>0</xdr:rowOff>
    </xdr:to>
    <xdr:sp macro="" textlink="">
      <xdr:nvSpPr>
        <xdr:cNvPr id="202" name="Rectangle 201"/>
        <xdr:cNvSpPr/>
      </xdr:nvSpPr>
      <xdr:spPr>
        <a:xfrm>
          <a:off x="18265323" y="9144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Pin 1 (5V)</a:t>
          </a:r>
        </a:p>
      </xdr:txBody>
    </xdr:sp>
    <xdr:clientData/>
  </xdr:twoCellAnchor>
  <xdr:twoCellAnchor>
    <xdr:from>
      <xdr:col>50</xdr:col>
      <xdr:colOff>9073</xdr:colOff>
      <xdr:row>49</xdr:row>
      <xdr:rowOff>0</xdr:rowOff>
    </xdr:from>
    <xdr:to>
      <xdr:col>67</xdr:col>
      <xdr:colOff>0</xdr:colOff>
      <xdr:row>50</xdr:row>
      <xdr:rowOff>0</xdr:rowOff>
    </xdr:to>
    <xdr:sp macro="" textlink="">
      <xdr:nvSpPr>
        <xdr:cNvPr id="203" name="Rectangle 202"/>
        <xdr:cNvSpPr/>
      </xdr:nvSpPr>
      <xdr:spPr>
        <a:xfrm>
          <a:off x="18265323" y="9334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Accessory Pin 0 (5V)</a:t>
          </a:r>
        </a:p>
      </xdr:txBody>
    </xdr:sp>
    <xdr:clientData/>
  </xdr:twoCellAnchor>
  <xdr:twoCellAnchor>
    <xdr:from>
      <xdr:col>50</xdr:col>
      <xdr:colOff>9073</xdr:colOff>
      <xdr:row>50</xdr:row>
      <xdr:rowOff>0</xdr:rowOff>
    </xdr:from>
    <xdr:to>
      <xdr:col>67</xdr:col>
      <xdr:colOff>0</xdr:colOff>
      <xdr:row>51</xdr:row>
      <xdr:rowOff>0</xdr:rowOff>
    </xdr:to>
    <xdr:sp macro="" textlink="">
      <xdr:nvSpPr>
        <xdr:cNvPr id="204" name="Rectangle 203"/>
        <xdr:cNvSpPr/>
      </xdr:nvSpPr>
      <xdr:spPr>
        <a:xfrm>
          <a:off x="18265323" y="9525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Sonar PWM 0 (5V)</a:t>
          </a:r>
        </a:p>
      </xdr:txBody>
    </xdr:sp>
    <xdr:clientData/>
  </xdr:twoCellAnchor>
  <xdr:twoCellAnchor>
    <xdr:from>
      <xdr:col>50</xdr:col>
      <xdr:colOff>9073</xdr:colOff>
      <xdr:row>51</xdr:row>
      <xdr:rowOff>0</xdr:rowOff>
    </xdr:from>
    <xdr:to>
      <xdr:col>67</xdr:col>
      <xdr:colOff>0</xdr:colOff>
      <xdr:row>52</xdr:row>
      <xdr:rowOff>0</xdr:rowOff>
    </xdr:to>
    <xdr:sp macro="" textlink="">
      <xdr:nvSpPr>
        <xdr:cNvPr id="205" name="Rectangle 204"/>
        <xdr:cNvSpPr/>
      </xdr:nvSpPr>
      <xdr:spPr>
        <a:xfrm>
          <a:off x="18265323" y="9715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Sonar PWM 1 (5V)</a:t>
          </a:r>
        </a:p>
      </xdr:txBody>
    </xdr:sp>
    <xdr:clientData/>
  </xdr:twoCellAnchor>
  <xdr:twoCellAnchor>
    <xdr:from>
      <xdr:col>50</xdr:col>
      <xdr:colOff>9073</xdr:colOff>
      <xdr:row>52</xdr:row>
      <xdr:rowOff>0</xdr:rowOff>
    </xdr:from>
    <xdr:to>
      <xdr:col>67</xdr:col>
      <xdr:colOff>0</xdr:colOff>
      <xdr:row>53</xdr:row>
      <xdr:rowOff>0</xdr:rowOff>
    </xdr:to>
    <xdr:sp macro="" textlink="">
      <xdr:nvSpPr>
        <xdr:cNvPr id="206" name="Rectangle 205"/>
        <xdr:cNvSpPr/>
      </xdr:nvSpPr>
      <xdr:spPr>
        <a:xfrm>
          <a:off x="18265323" y="9906000"/>
          <a:ext cx="4308927" cy="190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Sonar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TX (5V)</a:t>
          </a:r>
        </a:p>
      </xdr:txBody>
    </xdr:sp>
    <xdr:clientData/>
  </xdr:twoCellAnchor>
  <xdr:twoCellAnchor>
    <xdr:from>
      <xdr:col>50</xdr:col>
      <xdr:colOff>9073</xdr:colOff>
      <xdr:row>54</xdr:row>
      <xdr:rowOff>0</xdr:rowOff>
    </xdr:from>
    <xdr:to>
      <xdr:col>67</xdr:col>
      <xdr:colOff>0</xdr:colOff>
      <xdr:row>55</xdr:row>
      <xdr:rowOff>0</xdr:rowOff>
    </xdr:to>
    <xdr:sp macro="" textlink="">
      <xdr:nvSpPr>
        <xdr:cNvPr id="213" name="Rectangle 212"/>
        <xdr:cNvSpPr/>
      </xdr:nvSpPr>
      <xdr:spPr>
        <a:xfrm>
          <a:off x="18265323" y="102870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Cliff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Sensor 2</a:t>
          </a:r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9073</xdr:colOff>
      <xdr:row>53</xdr:row>
      <xdr:rowOff>0</xdr:rowOff>
    </xdr:from>
    <xdr:to>
      <xdr:col>67</xdr:col>
      <xdr:colOff>0</xdr:colOff>
      <xdr:row>54</xdr:row>
      <xdr:rowOff>0</xdr:rowOff>
    </xdr:to>
    <xdr:sp macro="" textlink="">
      <xdr:nvSpPr>
        <xdr:cNvPr id="214" name="Rectangle 213"/>
        <xdr:cNvSpPr/>
      </xdr:nvSpPr>
      <xdr:spPr>
        <a:xfrm>
          <a:off x="18265323" y="10096500"/>
          <a:ext cx="4308927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Cliff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Sensor 1</a:t>
          </a:r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9073</xdr:colOff>
      <xdr:row>33</xdr:row>
      <xdr:rowOff>0</xdr:rowOff>
    </xdr:from>
    <xdr:to>
      <xdr:col>67</xdr:col>
      <xdr:colOff>0</xdr:colOff>
      <xdr:row>34</xdr:row>
      <xdr:rowOff>0</xdr:rowOff>
    </xdr:to>
    <xdr:sp macro="" textlink="">
      <xdr:nvSpPr>
        <xdr:cNvPr id="215" name="Rectangle 214"/>
        <xdr:cNvSpPr/>
      </xdr:nvSpPr>
      <xdr:spPr>
        <a:xfrm>
          <a:off x="18265323" y="62865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Left</a:t>
          </a:r>
          <a:r>
            <a:rPr lang="en-US" sz="1200" baseline="0"/>
            <a:t> Motor (-)</a:t>
          </a:r>
          <a:endParaRPr lang="en-US" sz="1200"/>
        </a:p>
      </xdr:txBody>
    </xdr:sp>
    <xdr:clientData/>
  </xdr:twoCellAnchor>
  <xdr:twoCellAnchor>
    <xdr:from>
      <xdr:col>50</xdr:col>
      <xdr:colOff>9073</xdr:colOff>
      <xdr:row>34</xdr:row>
      <xdr:rowOff>0</xdr:rowOff>
    </xdr:from>
    <xdr:to>
      <xdr:col>67</xdr:col>
      <xdr:colOff>0</xdr:colOff>
      <xdr:row>35</xdr:row>
      <xdr:rowOff>0</xdr:rowOff>
    </xdr:to>
    <xdr:sp macro="" textlink="">
      <xdr:nvSpPr>
        <xdr:cNvPr id="216" name="Rectangle 215"/>
        <xdr:cNvSpPr/>
      </xdr:nvSpPr>
      <xdr:spPr>
        <a:xfrm>
          <a:off x="18265323" y="64770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Left Motor (+)</a:t>
          </a:r>
        </a:p>
      </xdr:txBody>
    </xdr:sp>
    <xdr:clientData/>
  </xdr:twoCellAnchor>
  <xdr:twoCellAnchor>
    <xdr:from>
      <xdr:col>50</xdr:col>
      <xdr:colOff>9073</xdr:colOff>
      <xdr:row>31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17" name="Rectangle 216"/>
        <xdr:cNvSpPr/>
      </xdr:nvSpPr>
      <xdr:spPr>
        <a:xfrm>
          <a:off x="18265323" y="59055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Right Motor</a:t>
          </a:r>
          <a:r>
            <a:rPr lang="en-US" sz="1200" baseline="0"/>
            <a:t> 2 (-)</a:t>
          </a:r>
          <a:endParaRPr lang="en-US" sz="1200"/>
        </a:p>
      </xdr:txBody>
    </xdr:sp>
    <xdr:clientData/>
  </xdr:twoCellAnchor>
  <xdr:twoCellAnchor>
    <xdr:from>
      <xdr:col>50</xdr:col>
      <xdr:colOff>9073</xdr:colOff>
      <xdr:row>32</xdr:row>
      <xdr:rowOff>0</xdr:rowOff>
    </xdr:from>
    <xdr:to>
      <xdr:col>67</xdr:col>
      <xdr:colOff>0</xdr:colOff>
      <xdr:row>33</xdr:row>
      <xdr:rowOff>0</xdr:rowOff>
    </xdr:to>
    <xdr:sp macro="" textlink="">
      <xdr:nvSpPr>
        <xdr:cNvPr id="218" name="Rectangle 217"/>
        <xdr:cNvSpPr/>
      </xdr:nvSpPr>
      <xdr:spPr>
        <a:xfrm>
          <a:off x="18265323" y="6096000"/>
          <a:ext cx="430892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Right Motor</a:t>
          </a:r>
          <a:r>
            <a:rPr lang="en-US" sz="1200" baseline="0"/>
            <a:t> 2 (+)</a:t>
          </a:r>
          <a:endParaRPr lang="en-US" sz="1200"/>
        </a:p>
      </xdr:txBody>
    </xdr:sp>
    <xdr:clientData/>
  </xdr:twoCellAnchor>
  <xdr:twoCellAnchor>
    <xdr:from>
      <xdr:col>50</xdr:col>
      <xdr:colOff>9073</xdr:colOff>
      <xdr:row>38</xdr:row>
      <xdr:rowOff>0</xdr:rowOff>
    </xdr:from>
    <xdr:to>
      <xdr:col>67</xdr:col>
      <xdr:colOff>0</xdr:colOff>
      <xdr:row>39</xdr:row>
      <xdr:rowOff>0</xdr:rowOff>
    </xdr:to>
    <xdr:sp macro="" textlink="">
      <xdr:nvSpPr>
        <xdr:cNvPr id="219" name="Rectangle 218"/>
        <xdr:cNvSpPr/>
      </xdr:nvSpPr>
      <xdr:spPr>
        <a:xfrm>
          <a:off x="18265323" y="7239000"/>
          <a:ext cx="4308927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20 PIN</a:t>
          </a:r>
          <a:r>
            <a:rPr lang="en-US" sz="1200" baseline="0"/>
            <a:t> </a:t>
          </a:r>
          <a:r>
            <a:rPr lang="en-US" sz="1200"/>
            <a:t>FFC (XF2L)</a:t>
          </a:r>
        </a:p>
      </xdr:txBody>
    </xdr:sp>
    <xdr:clientData/>
  </xdr:twoCellAnchor>
  <xdr:twoCellAnchor>
    <xdr:from>
      <xdr:col>78</xdr:col>
      <xdr:colOff>1</xdr:colOff>
      <xdr:row>51</xdr:row>
      <xdr:rowOff>95250</xdr:rowOff>
    </xdr:from>
    <xdr:to>
      <xdr:col>82</xdr:col>
      <xdr:colOff>2</xdr:colOff>
      <xdr:row>51</xdr:row>
      <xdr:rowOff>96838</xdr:rowOff>
    </xdr:to>
    <xdr:cxnSp macro="">
      <xdr:nvCxnSpPr>
        <xdr:cNvPr id="250" name="Elbow Connector 181"/>
        <xdr:cNvCxnSpPr>
          <a:stCxn id="140" idx="1"/>
          <a:endCxn id="205" idx="3"/>
        </xdr:cNvCxnSpPr>
      </xdr:nvCxnSpPr>
      <xdr:spPr>
        <a:xfrm rot="10800000">
          <a:off x="22574251" y="9810750"/>
          <a:ext cx="1016001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50</xdr:row>
      <xdr:rowOff>95250</xdr:rowOff>
    </xdr:from>
    <xdr:to>
      <xdr:col>82</xdr:col>
      <xdr:colOff>2</xdr:colOff>
      <xdr:row>51</xdr:row>
      <xdr:rowOff>95250</xdr:rowOff>
    </xdr:to>
    <xdr:cxnSp macro="">
      <xdr:nvCxnSpPr>
        <xdr:cNvPr id="253" name="Elbow Connector 181"/>
        <xdr:cNvCxnSpPr>
          <a:stCxn id="140" idx="1"/>
          <a:endCxn id="204" idx="3"/>
        </xdr:cNvCxnSpPr>
      </xdr:nvCxnSpPr>
      <xdr:spPr>
        <a:xfrm rot="10800000">
          <a:off x="22574251" y="9620250"/>
          <a:ext cx="1016001" cy="190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42</xdr:row>
      <xdr:rowOff>1</xdr:rowOff>
    </xdr:from>
    <xdr:to>
      <xdr:col>95</xdr:col>
      <xdr:colOff>125185</xdr:colOff>
      <xdr:row>45</xdr:row>
      <xdr:rowOff>95251</xdr:rowOff>
    </xdr:to>
    <xdr:cxnSp macro="">
      <xdr:nvCxnSpPr>
        <xdr:cNvPr id="266" name="Elbow Connector 181"/>
        <xdr:cNvCxnSpPr>
          <a:endCxn id="199" idx="3"/>
        </xdr:cNvCxnSpPr>
      </xdr:nvCxnSpPr>
      <xdr:spPr>
        <a:xfrm rot="5400000">
          <a:off x="24462468" y="6112783"/>
          <a:ext cx="666750" cy="444318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39</xdr:row>
      <xdr:rowOff>95250</xdr:rowOff>
    </xdr:from>
    <xdr:to>
      <xdr:col>92</xdr:col>
      <xdr:colOff>2720</xdr:colOff>
      <xdr:row>40</xdr:row>
      <xdr:rowOff>0</xdr:rowOff>
    </xdr:to>
    <xdr:cxnSp macro="">
      <xdr:nvCxnSpPr>
        <xdr:cNvPr id="267" name="Shape 54"/>
        <xdr:cNvCxnSpPr>
          <a:stCxn id="192" idx="3"/>
        </xdr:cNvCxnSpPr>
      </xdr:nvCxnSpPr>
      <xdr:spPr>
        <a:xfrm>
          <a:off x="22574250" y="7524750"/>
          <a:ext cx="3558720" cy="95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40</xdr:row>
      <xdr:rowOff>0</xdr:rowOff>
    </xdr:from>
    <xdr:to>
      <xdr:col>92</xdr:col>
      <xdr:colOff>2720</xdr:colOff>
      <xdr:row>40</xdr:row>
      <xdr:rowOff>95250</xdr:rowOff>
    </xdr:to>
    <xdr:cxnSp macro="">
      <xdr:nvCxnSpPr>
        <xdr:cNvPr id="271" name="Shape 54"/>
        <xdr:cNvCxnSpPr>
          <a:stCxn id="193" idx="3"/>
        </xdr:cNvCxnSpPr>
      </xdr:nvCxnSpPr>
      <xdr:spPr>
        <a:xfrm flipV="1">
          <a:off x="22574250" y="7620000"/>
          <a:ext cx="3558720" cy="95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42</xdr:row>
      <xdr:rowOff>1</xdr:rowOff>
    </xdr:from>
    <xdr:to>
      <xdr:col>95</xdr:col>
      <xdr:colOff>125185</xdr:colOff>
      <xdr:row>46</xdr:row>
      <xdr:rowOff>95251</xdr:rowOff>
    </xdr:to>
    <xdr:cxnSp macro="">
      <xdr:nvCxnSpPr>
        <xdr:cNvPr id="281" name="Elbow Connector 181"/>
        <xdr:cNvCxnSpPr>
          <a:endCxn id="200" idx="3"/>
        </xdr:cNvCxnSpPr>
      </xdr:nvCxnSpPr>
      <xdr:spPr>
        <a:xfrm rot="5400000">
          <a:off x="24367218" y="6208033"/>
          <a:ext cx="857250" cy="444318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42</xdr:row>
      <xdr:rowOff>1</xdr:rowOff>
    </xdr:from>
    <xdr:to>
      <xdr:col>95</xdr:col>
      <xdr:colOff>125185</xdr:colOff>
      <xdr:row>47</xdr:row>
      <xdr:rowOff>95251</xdr:rowOff>
    </xdr:to>
    <xdr:cxnSp macro="">
      <xdr:nvCxnSpPr>
        <xdr:cNvPr id="285" name="Elbow Connector 181"/>
        <xdr:cNvCxnSpPr>
          <a:endCxn id="201" idx="3"/>
        </xdr:cNvCxnSpPr>
      </xdr:nvCxnSpPr>
      <xdr:spPr>
        <a:xfrm rot="5400000">
          <a:off x="24271968" y="6303283"/>
          <a:ext cx="1047750" cy="444318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42</xdr:row>
      <xdr:rowOff>1</xdr:rowOff>
    </xdr:from>
    <xdr:to>
      <xdr:col>95</xdr:col>
      <xdr:colOff>125185</xdr:colOff>
      <xdr:row>48</xdr:row>
      <xdr:rowOff>95251</xdr:rowOff>
    </xdr:to>
    <xdr:cxnSp macro="">
      <xdr:nvCxnSpPr>
        <xdr:cNvPr id="288" name="Elbow Connector 181"/>
        <xdr:cNvCxnSpPr>
          <a:endCxn id="202" idx="3"/>
        </xdr:cNvCxnSpPr>
      </xdr:nvCxnSpPr>
      <xdr:spPr>
        <a:xfrm rot="5400000">
          <a:off x="24176718" y="6398533"/>
          <a:ext cx="1238250" cy="444318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42</xdr:row>
      <xdr:rowOff>1</xdr:rowOff>
    </xdr:from>
    <xdr:to>
      <xdr:col>95</xdr:col>
      <xdr:colOff>125185</xdr:colOff>
      <xdr:row>49</xdr:row>
      <xdr:rowOff>95251</xdr:rowOff>
    </xdr:to>
    <xdr:cxnSp macro="">
      <xdr:nvCxnSpPr>
        <xdr:cNvPr id="291" name="Elbow Connector 181"/>
        <xdr:cNvCxnSpPr>
          <a:endCxn id="203" idx="3"/>
        </xdr:cNvCxnSpPr>
      </xdr:nvCxnSpPr>
      <xdr:spPr>
        <a:xfrm rot="5400000">
          <a:off x="24081468" y="6493783"/>
          <a:ext cx="1428750" cy="444318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9072</xdr:colOff>
      <xdr:row>53</xdr:row>
      <xdr:rowOff>0</xdr:rowOff>
    </xdr:from>
    <xdr:to>
      <xdr:col>100</xdr:col>
      <xdr:colOff>0</xdr:colOff>
      <xdr:row>56</xdr:row>
      <xdr:rowOff>0</xdr:rowOff>
    </xdr:to>
    <xdr:sp macro="" textlink="">
      <xdr:nvSpPr>
        <xdr:cNvPr id="294" name="Rectangle 293"/>
        <xdr:cNvSpPr/>
      </xdr:nvSpPr>
      <xdr:spPr>
        <a:xfrm>
          <a:off x="20828001" y="10096500"/>
          <a:ext cx="1950356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Sharp GP2Y0D810Z0F</a:t>
          </a:r>
        </a:p>
        <a:p>
          <a:pPr algn="ctr"/>
          <a:r>
            <a:rPr lang="en-US" sz="1200"/>
            <a:t>Cliff</a:t>
          </a:r>
          <a:r>
            <a:rPr lang="en-US" sz="1200" baseline="0"/>
            <a:t> Sensors (2)</a:t>
          </a:r>
          <a:endParaRPr lang="en-US" sz="1200"/>
        </a:p>
      </xdr:txBody>
    </xdr:sp>
    <xdr:clientData/>
  </xdr:twoCellAnchor>
  <xdr:twoCellAnchor>
    <xdr:from>
      <xdr:col>78</xdr:col>
      <xdr:colOff>0</xdr:colOff>
      <xdr:row>53</xdr:row>
      <xdr:rowOff>95250</xdr:rowOff>
    </xdr:from>
    <xdr:to>
      <xdr:col>92</xdr:col>
      <xdr:colOff>9072</xdr:colOff>
      <xdr:row>54</xdr:row>
      <xdr:rowOff>95250</xdr:rowOff>
    </xdr:to>
    <xdr:cxnSp macro="">
      <xdr:nvCxnSpPr>
        <xdr:cNvPr id="295" name="Elbow Connector 181"/>
        <xdr:cNvCxnSpPr>
          <a:stCxn id="294" idx="1"/>
          <a:endCxn id="214" idx="3"/>
        </xdr:cNvCxnSpPr>
      </xdr:nvCxnSpPr>
      <xdr:spPr>
        <a:xfrm rot="10800000">
          <a:off x="22574250" y="10191750"/>
          <a:ext cx="3565072" cy="190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54</xdr:row>
      <xdr:rowOff>95250</xdr:rowOff>
    </xdr:from>
    <xdr:to>
      <xdr:col>92</xdr:col>
      <xdr:colOff>9072</xdr:colOff>
      <xdr:row>54</xdr:row>
      <xdr:rowOff>96838</xdr:rowOff>
    </xdr:to>
    <xdr:cxnSp macro="">
      <xdr:nvCxnSpPr>
        <xdr:cNvPr id="299" name="Elbow Connector 181"/>
        <xdr:cNvCxnSpPr>
          <a:stCxn id="294" idx="1"/>
          <a:endCxn id="213" idx="3"/>
        </xdr:cNvCxnSpPr>
      </xdr:nvCxnSpPr>
      <xdr:spPr>
        <a:xfrm rot="10800000">
          <a:off x="22574250" y="10382250"/>
          <a:ext cx="3565072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42</xdr:row>
      <xdr:rowOff>95250</xdr:rowOff>
    </xdr:from>
    <xdr:to>
      <xdr:col>82</xdr:col>
      <xdr:colOff>2</xdr:colOff>
      <xdr:row>43</xdr:row>
      <xdr:rowOff>0</xdr:rowOff>
    </xdr:to>
    <xdr:cxnSp macro="">
      <xdr:nvCxnSpPr>
        <xdr:cNvPr id="372" name="Elbow Connector 181"/>
        <xdr:cNvCxnSpPr>
          <a:stCxn id="137" idx="1"/>
          <a:endCxn id="196" idx="3"/>
        </xdr:cNvCxnSpPr>
      </xdr:nvCxnSpPr>
      <xdr:spPr>
        <a:xfrm rot="10800000">
          <a:off x="22574251" y="8096250"/>
          <a:ext cx="1016001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43</xdr:row>
      <xdr:rowOff>0</xdr:rowOff>
    </xdr:from>
    <xdr:to>
      <xdr:col>82</xdr:col>
      <xdr:colOff>2</xdr:colOff>
      <xdr:row>43</xdr:row>
      <xdr:rowOff>95250</xdr:rowOff>
    </xdr:to>
    <xdr:cxnSp macro="">
      <xdr:nvCxnSpPr>
        <xdr:cNvPr id="375" name="Elbow Connector 181"/>
        <xdr:cNvCxnSpPr>
          <a:stCxn id="137" idx="1"/>
          <a:endCxn id="197" idx="3"/>
        </xdr:cNvCxnSpPr>
      </xdr:nvCxnSpPr>
      <xdr:spPr>
        <a:xfrm rot="10800000" flipV="1">
          <a:off x="22574251" y="8191500"/>
          <a:ext cx="1016001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43</xdr:row>
      <xdr:rowOff>0</xdr:rowOff>
    </xdr:from>
    <xdr:to>
      <xdr:col>82</xdr:col>
      <xdr:colOff>2</xdr:colOff>
      <xdr:row>44</xdr:row>
      <xdr:rowOff>95250</xdr:rowOff>
    </xdr:to>
    <xdr:cxnSp macro="">
      <xdr:nvCxnSpPr>
        <xdr:cNvPr id="378" name="Elbow Connector 181"/>
        <xdr:cNvCxnSpPr>
          <a:stCxn id="137" idx="1"/>
          <a:endCxn id="198" idx="3"/>
        </xdr:cNvCxnSpPr>
      </xdr:nvCxnSpPr>
      <xdr:spPr>
        <a:xfrm rot="10800000" flipV="1">
          <a:off x="22574251" y="8191500"/>
          <a:ext cx="1016001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</xdr:colOff>
      <xdr:row>41</xdr:row>
      <xdr:rowOff>95250</xdr:rowOff>
    </xdr:from>
    <xdr:to>
      <xdr:col>82</xdr:col>
      <xdr:colOff>2</xdr:colOff>
      <xdr:row>43</xdr:row>
      <xdr:rowOff>0</xdr:rowOff>
    </xdr:to>
    <xdr:cxnSp macro="">
      <xdr:nvCxnSpPr>
        <xdr:cNvPr id="381" name="Elbow Connector 181"/>
        <xdr:cNvCxnSpPr>
          <a:stCxn id="137" idx="1"/>
          <a:endCxn id="195" idx="3"/>
        </xdr:cNvCxnSpPr>
      </xdr:nvCxnSpPr>
      <xdr:spPr>
        <a:xfrm rot="10800000">
          <a:off x="22574251" y="7905750"/>
          <a:ext cx="1016001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33</xdr:row>
      <xdr:rowOff>0</xdr:rowOff>
    </xdr:from>
    <xdr:to>
      <xdr:col>81</xdr:col>
      <xdr:colOff>235856</xdr:colOff>
      <xdr:row>34</xdr:row>
      <xdr:rowOff>95250</xdr:rowOff>
    </xdr:to>
    <xdr:cxnSp macro="">
      <xdr:nvCxnSpPr>
        <xdr:cNvPr id="468" name="Elbow Connector 181"/>
        <xdr:cNvCxnSpPr>
          <a:stCxn id="216" idx="3"/>
          <a:endCxn id="21" idx="1"/>
        </xdr:cNvCxnSpPr>
      </xdr:nvCxnSpPr>
      <xdr:spPr>
        <a:xfrm flipV="1">
          <a:off x="22574250" y="6286500"/>
          <a:ext cx="997856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33</xdr:row>
      <xdr:rowOff>0</xdr:rowOff>
    </xdr:from>
    <xdr:to>
      <xdr:col>81</xdr:col>
      <xdr:colOff>235856</xdr:colOff>
      <xdr:row>33</xdr:row>
      <xdr:rowOff>95250</xdr:rowOff>
    </xdr:to>
    <xdr:cxnSp macro="">
      <xdr:nvCxnSpPr>
        <xdr:cNvPr id="471" name="Elbow Connector 181"/>
        <xdr:cNvCxnSpPr>
          <a:stCxn id="215" idx="3"/>
          <a:endCxn id="21" idx="1"/>
        </xdr:cNvCxnSpPr>
      </xdr:nvCxnSpPr>
      <xdr:spPr>
        <a:xfrm flipV="1">
          <a:off x="22574250" y="6286500"/>
          <a:ext cx="997856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32</xdr:row>
      <xdr:rowOff>95250</xdr:rowOff>
    </xdr:from>
    <xdr:to>
      <xdr:col>81</xdr:col>
      <xdr:colOff>235856</xdr:colOff>
      <xdr:row>33</xdr:row>
      <xdr:rowOff>0</xdr:rowOff>
    </xdr:to>
    <xdr:cxnSp macro="">
      <xdr:nvCxnSpPr>
        <xdr:cNvPr id="474" name="Elbow Connector 181"/>
        <xdr:cNvCxnSpPr>
          <a:stCxn id="218" idx="3"/>
          <a:endCxn id="21" idx="1"/>
        </xdr:cNvCxnSpPr>
      </xdr:nvCxnSpPr>
      <xdr:spPr>
        <a:xfrm>
          <a:off x="22574250" y="6191250"/>
          <a:ext cx="997856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31</xdr:row>
      <xdr:rowOff>95250</xdr:rowOff>
    </xdr:from>
    <xdr:to>
      <xdr:col>81</xdr:col>
      <xdr:colOff>235856</xdr:colOff>
      <xdr:row>33</xdr:row>
      <xdr:rowOff>0</xdr:rowOff>
    </xdr:to>
    <xdr:cxnSp macro="">
      <xdr:nvCxnSpPr>
        <xdr:cNvPr id="477" name="Elbow Connector 181"/>
        <xdr:cNvCxnSpPr>
          <a:stCxn id="217" idx="3"/>
          <a:endCxn id="21" idx="1"/>
        </xdr:cNvCxnSpPr>
      </xdr:nvCxnSpPr>
      <xdr:spPr>
        <a:xfrm>
          <a:off x="22574250" y="6000750"/>
          <a:ext cx="997856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9073</xdr:colOff>
      <xdr:row>16</xdr:row>
      <xdr:rowOff>0</xdr:rowOff>
    </xdr:from>
    <xdr:to>
      <xdr:col>67</xdr:col>
      <xdr:colOff>0</xdr:colOff>
      <xdr:row>17</xdr:row>
      <xdr:rowOff>0</xdr:rowOff>
    </xdr:to>
    <xdr:sp macro="" textlink="">
      <xdr:nvSpPr>
        <xdr:cNvPr id="488" name="Rectangle 487"/>
        <xdr:cNvSpPr/>
      </xdr:nvSpPr>
      <xdr:spPr>
        <a:xfrm>
          <a:off x="12255502" y="3048000"/>
          <a:ext cx="4154712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Ext Button 1</a:t>
          </a:r>
        </a:p>
      </xdr:txBody>
    </xdr:sp>
    <xdr:clientData/>
  </xdr:twoCellAnchor>
  <xdr:twoCellAnchor>
    <xdr:from>
      <xdr:col>82</xdr:col>
      <xdr:colOff>0</xdr:colOff>
      <xdr:row>9</xdr:row>
      <xdr:rowOff>0</xdr:rowOff>
    </xdr:from>
    <xdr:to>
      <xdr:col>89</xdr:col>
      <xdr:colOff>0</xdr:colOff>
      <xdr:row>11</xdr:row>
      <xdr:rowOff>0</xdr:rowOff>
    </xdr:to>
    <xdr:sp macro="" textlink="">
      <xdr:nvSpPr>
        <xdr:cNvPr id="503" name="Rectangle 502"/>
        <xdr:cNvSpPr/>
      </xdr:nvSpPr>
      <xdr:spPr>
        <a:xfrm>
          <a:off x="17389929" y="1714500"/>
          <a:ext cx="1714500" cy="381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12V Charging</a:t>
          </a:r>
          <a:r>
            <a:rPr lang="en-US" sz="1200" baseline="0"/>
            <a:t> Contact</a:t>
          </a:r>
          <a:endParaRPr lang="en-US" sz="1200"/>
        </a:p>
      </xdr:txBody>
    </xdr:sp>
    <xdr:clientData/>
  </xdr:twoCellAnchor>
  <xdr:twoCellAnchor>
    <xdr:from>
      <xdr:col>82</xdr:col>
      <xdr:colOff>0</xdr:colOff>
      <xdr:row>11</xdr:row>
      <xdr:rowOff>0</xdr:rowOff>
    </xdr:from>
    <xdr:to>
      <xdr:col>89</xdr:col>
      <xdr:colOff>0</xdr:colOff>
      <xdr:row>13</xdr:row>
      <xdr:rowOff>0</xdr:rowOff>
    </xdr:to>
    <xdr:sp macro="" textlink="">
      <xdr:nvSpPr>
        <xdr:cNvPr id="504" name="Rectangle 503"/>
        <xdr:cNvSpPr/>
      </xdr:nvSpPr>
      <xdr:spPr>
        <a:xfrm>
          <a:off x="17389929" y="2095500"/>
          <a:ext cx="1714500" cy="3810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GND Charging Contact</a:t>
          </a:r>
        </a:p>
      </xdr:txBody>
    </xdr:sp>
    <xdr:clientData/>
  </xdr:twoCellAnchor>
  <xdr:twoCellAnchor>
    <xdr:from>
      <xdr:col>50</xdr:col>
      <xdr:colOff>9073</xdr:colOff>
      <xdr:row>30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575" name="Rectangle 574"/>
        <xdr:cNvSpPr/>
      </xdr:nvSpPr>
      <xdr:spPr>
        <a:xfrm>
          <a:off x="18265323" y="5715000"/>
          <a:ext cx="4308927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Rear Motor Wiring</a:t>
          </a:r>
        </a:p>
      </xdr:txBody>
    </xdr:sp>
    <xdr:clientData/>
  </xdr:twoCellAnchor>
  <xdr:twoCellAnchor>
    <xdr:from>
      <xdr:col>50</xdr:col>
      <xdr:colOff>9073</xdr:colOff>
      <xdr:row>17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577" name="Rectangle 576"/>
        <xdr:cNvSpPr/>
      </xdr:nvSpPr>
      <xdr:spPr>
        <a:xfrm>
          <a:off x="12255502" y="3238500"/>
          <a:ext cx="4154712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5V</a:t>
          </a:r>
        </a:p>
      </xdr:txBody>
    </xdr:sp>
    <xdr:clientData/>
  </xdr:twoCellAnchor>
  <xdr:twoCellAnchor>
    <xdr:from>
      <xdr:col>50</xdr:col>
      <xdr:colOff>9073</xdr:colOff>
      <xdr:row>18</xdr:row>
      <xdr:rowOff>0</xdr:rowOff>
    </xdr:from>
    <xdr:to>
      <xdr:col>67</xdr:col>
      <xdr:colOff>0</xdr:colOff>
      <xdr:row>19</xdr:row>
      <xdr:rowOff>0</xdr:rowOff>
    </xdr:to>
    <xdr:sp macro="" textlink="">
      <xdr:nvSpPr>
        <xdr:cNvPr id="578" name="Rectangle 577"/>
        <xdr:cNvSpPr/>
      </xdr:nvSpPr>
      <xdr:spPr>
        <a:xfrm>
          <a:off x="12255502" y="3429000"/>
          <a:ext cx="4154712" cy="190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Motor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2 Encoder A Channel</a:t>
          </a:r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86</xdr:col>
      <xdr:colOff>0</xdr:colOff>
      <xdr:row>14</xdr:row>
      <xdr:rowOff>0</xdr:rowOff>
    </xdr:from>
    <xdr:to>
      <xdr:col>92</xdr:col>
      <xdr:colOff>243415</xdr:colOff>
      <xdr:row>17</xdr:row>
      <xdr:rowOff>0</xdr:rowOff>
    </xdr:to>
    <xdr:sp macro="" textlink="">
      <xdr:nvSpPr>
        <xdr:cNvPr id="580" name="Rectangle 579"/>
        <xdr:cNvSpPr/>
      </xdr:nvSpPr>
      <xdr:spPr>
        <a:xfrm>
          <a:off x="20933833" y="2667000"/>
          <a:ext cx="1703915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Stepper Homing Swtich</a:t>
          </a:r>
        </a:p>
      </xdr:txBody>
    </xdr:sp>
    <xdr:clientData/>
  </xdr:twoCellAnchor>
  <xdr:twoCellAnchor>
    <xdr:from>
      <xdr:col>67</xdr:col>
      <xdr:colOff>0</xdr:colOff>
      <xdr:row>15</xdr:row>
      <xdr:rowOff>95250</xdr:rowOff>
    </xdr:from>
    <xdr:to>
      <xdr:col>86</xdr:col>
      <xdr:colOff>0</xdr:colOff>
      <xdr:row>17</xdr:row>
      <xdr:rowOff>95250</xdr:rowOff>
    </xdr:to>
    <xdr:cxnSp macro="">
      <xdr:nvCxnSpPr>
        <xdr:cNvPr id="583" name="Shape 100"/>
        <xdr:cNvCxnSpPr>
          <a:stCxn id="577" idx="3"/>
          <a:endCxn id="580" idx="1"/>
        </xdr:cNvCxnSpPr>
      </xdr:nvCxnSpPr>
      <xdr:spPr>
        <a:xfrm flipV="1">
          <a:off x="16308917" y="2952750"/>
          <a:ext cx="4624916" cy="38100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38</xdr:row>
      <xdr:rowOff>0</xdr:rowOff>
    </xdr:from>
    <xdr:to>
      <xdr:col>99</xdr:col>
      <xdr:colOff>0</xdr:colOff>
      <xdr:row>42</xdr:row>
      <xdr:rowOff>0</xdr:rowOff>
    </xdr:to>
    <xdr:grpSp>
      <xdr:nvGrpSpPr>
        <xdr:cNvPr id="459" name="Group 458"/>
        <xdr:cNvGrpSpPr/>
      </xdr:nvGrpSpPr>
      <xdr:grpSpPr>
        <a:xfrm>
          <a:off x="22680706" y="7239000"/>
          <a:ext cx="1725706" cy="762000"/>
          <a:chOff x="25240797" y="6096000"/>
          <a:chExt cx="1733550" cy="762000"/>
        </a:xfrm>
      </xdr:grpSpPr>
      <xdr:sp macro="" textlink="">
        <xdr:nvSpPr>
          <xdr:cNvPr id="265" name="Rectangle 264"/>
          <xdr:cNvSpPr/>
        </xdr:nvSpPr>
        <xdr:spPr>
          <a:xfrm>
            <a:off x="25243517" y="6096000"/>
            <a:ext cx="1730830" cy="7620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200"/>
          </a:p>
        </xdr:txBody>
      </xdr:sp>
      <xdr:sp macro="" textlink="">
        <xdr:nvSpPr>
          <xdr:cNvPr id="512" name="Rectangle 511"/>
          <xdr:cNvSpPr/>
        </xdr:nvSpPr>
        <xdr:spPr>
          <a:xfrm>
            <a:off x="25240797" y="6096000"/>
            <a:ext cx="1733550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1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10 Pin Accessory Header</a:t>
            </a:r>
            <a:endParaRPr lang="en-US" sz="1200"/>
          </a:p>
        </xdr:txBody>
      </xdr:sp>
      <xdr:sp macro="" textlink="">
        <xdr:nvSpPr>
          <xdr:cNvPr id="569" name="Rectangle 568"/>
          <xdr:cNvSpPr/>
        </xdr:nvSpPr>
        <xdr:spPr>
          <a:xfrm>
            <a:off x="25479375" y="6286500"/>
            <a:ext cx="256722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2</a:t>
            </a:r>
          </a:p>
        </xdr:txBody>
      </xdr:sp>
      <xdr:sp macro="" textlink="">
        <xdr:nvSpPr>
          <xdr:cNvPr id="570" name="Rectangle 569"/>
          <xdr:cNvSpPr/>
        </xdr:nvSpPr>
        <xdr:spPr>
          <a:xfrm>
            <a:off x="25736097" y="6286500"/>
            <a:ext cx="247651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4</a:t>
            </a:r>
          </a:p>
        </xdr:txBody>
      </xdr:sp>
      <xdr:sp macro="" textlink="">
        <xdr:nvSpPr>
          <xdr:cNvPr id="571" name="Rectangle 570"/>
          <xdr:cNvSpPr/>
        </xdr:nvSpPr>
        <xdr:spPr>
          <a:xfrm>
            <a:off x="25479375" y="6477000"/>
            <a:ext cx="256722" cy="190500"/>
          </a:xfrm>
          <a:prstGeom prst="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1</a:t>
            </a:r>
          </a:p>
        </xdr:txBody>
      </xdr:sp>
      <xdr:sp macro="" textlink="">
        <xdr:nvSpPr>
          <xdr:cNvPr id="572" name="Rectangle 571"/>
          <xdr:cNvSpPr/>
        </xdr:nvSpPr>
        <xdr:spPr>
          <a:xfrm>
            <a:off x="25736097" y="6477000"/>
            <a:ext cx="247651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3</a:t>
            </a:r>
          </a:p>
        </xdr:txBody>
      </xdr:sp>
      <xdr:sp macro="" textlink="">
        <xdr:nvSpPr>
          <xdr:cNvPr id="610" name="Rectangle 609"/>
          <xdr:cNvSpPr/>
        </xdr:nvSpPr>
        <xdr:spPr>
          <a:xfrm>
            <a:off x="25983748" y="6286500"/>
            <a:ext cx="238578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6</a:t>
            </a:r>
          </a:p>
        </xdr:txBody>
      </xdr:sp>
      <xdr:sp macro="" textlink="">
        <xdr:nvSpPr>
          <xdr:cNvPr id="611" name="Rectangle 610"/>
          <xdr:cNvSpPr/>
        </xdr:nvSpPr>
        <xdr:spPr>
          <a:xfrm>
            <a:off x="26222326" y="6286500"/>
            <a:ext cx="256722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8</a:t>
            </a:r>
          </a:p>
        </xdr:txBody>
      </xdr:sp>
      <xdr:sp macro="" textlink="">
        <xdr:nvSpPr>
          <xdr:cNvPr id="612" name="Rectangle 611"/>
          <xdr:cNvSpPr/>
        </xdr:nvSpPr>
        <xdr:spPr>
          <a:xfrm>
            <a:off x="26479048" y="6286500"/>
            <a:ext cx="238578" cy="190500"/>
          </a:xfrm>
          <a:prstGeom prst="rect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endParaRPr lang="en-US" sz="12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73" name="Rectangle 572"/>
          <xdr:cNvSpPr/>
        </xdr:nvSpPr>
        <xdr:spPr>
          <a:xfrm>
            <a:off x="25983748" y="6477000"/>
            <a:ext cx="238578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5</a:t>
            </a:r>
          </a:p>
        </xdr:txBody>
      </xdr:sp>
      <xdr:sp macro="" textlink="">
        <xdr:nvSpPr>
          <xdr:cNvPr id="574" name="Rectangle 573"/>
          <xdr:cNvSpPr/>
        </xdr:nvSpPr>
        <xdr:spPr>
          <a:xfrm>
            <a:off x="26222326" y="6477000"/>
            <a:ext cx="256722" cy="190500"/>
          </a:xfrm>
          <a:prstGeom prst="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-</a:t>
            </a:r>
          </a:p>
        </xdr:txBody>
      </xdr:sp>
      <xdr:sp macro="" textlink="">
        <xdr:nvSpPr>
          <xdr:cNvPr id="609" name="Rectangle 608"/>
          <xdr:cNvSpPr/>
        </xdr:nvSpPr>
        <xdr:spPr>
          <a:xfrm>
            <a:off x="26479048" y="6477000"/>
            <a:ext cx="251836" cy="190500"/>
          </a:xfrm>
          <a:prstGeom prst="rect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9</a:t>
            </a:r>
          </a:p>
        </xdr:txBody>
      </xdr:sp>
    </xdr:grpSp>
    <xdr:clientData/>
  </xdr:twoCellAnchor>
  <xdr:twoCellAnchor>
    <xdr:from>
      <xdr:col>50</xdr:col>
      <xdr:colOff>9073</xdr:colOff>
      <xdr:row>24</xdr:row>
      <xdr:rowOff>0</xdr:rowOff>
    </xdr:from>
    <xdr:to>
      <xdr:col>67</xdr:col>
      <xdr:colOff>0</xdr:colOff>
      <xdr:row>25</xdr:row>
      <xdr:rowOff>0</xdr:rowOff>
    </xdr:to>
    <xdr:sp macro="" textlink="">
      <xdr:nvSpPr>
        <xdr:cNvPr id="173" name="Rectangle 172"/>
        <xdr:cNvSpPr/>
      </xdr:nvSpPr>
      <xdr:spPr>
        <a:xfrm>
          <a:off x="12255502" y="4572000"/>
          <a:ext cx="4154712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VCC</a:t>
          </a:r>
        </a:p>
      </xdr:txBody>
    </xdr:sp>
    <xdr:clientData/>
  </xdr:twoCellAnchor>
  <xdr:twoCellAnchor>
    <xdr:from>
      <xdr:col>50</xdr:col>
      <xdr:colOff>9073</xdr:colOff>
      <xdr:row>25</xdr:row>
      <xdr:rowOff>0</xdr:rowOff>
    </xdr:from>
    <xdr:to>
      <xdr:col>67</xdr:col>
      <xdr:colOff>0</xdr:colOff>
      <xdr:row>26</xdr:row>
      <xdr:rowOff>0</xdr:rowOff>
    </xdr:to>
    <xdr:sp macro="" textlink="">
      <xdr:nvSpPr>
        <xdr:cNvPr id="177" name="Rectangle 176"/>
        <xdr:cNvSpPr/>
      </xdr:nvSpPr>
      <xdr:spPr>
        <a:xfrm>
          <a:off x="12255502" y="4762500"/>
          <a:ext cx="4154712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5V</a:t>
          </a:r>
        </a:p>
      </xdr:txBody>
    </xdr:sp>
    <xdr:clientData/>
  </xdr:twoCellAnchor>
  <xdr:twoCellAnchor>
    <xdr:from>
      <xdr:col>50</xdr:col>
      <xdr:colOff>9073</xdr:colOff>
      <xdr:row>23</xdr:row>
      <xdr:rowOff>0</xdr:rowOff>
    </xdr:from>
    <xdr:to>
      <xdr:col>67</xdr:col>
      <xdr:colOff>0</xdr:colOff>
      <xdr:row>24</xdr:row>
      <xdr:rowOff>0</xdr:rowOff>
    </xdr:to>
    <xdr:sp macro="" textlink="">
      <xdr:nvSpPr>
        <xdr:cNvPr id="186" name="Rectangle 185"/>
        <xdr:cNvSpPr/>
      </xdr:nvSpPr>
      <xdr:spPr>
        <a:xfrm>
          <a:off x="12255502" y="4381500"/>
          <a:ext cx="4154712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GND</a:t>
          </a:r>
        </a:p>
      </xdr:txBody>
    </xdr:sp>
    <xdr:clientData/>
  </xdr:twoCellAnchor>
  <xdr:twoCellAnchor>
    <xdr:from>
      <xdr:col>30</xdr:col>
      <xdr:colOff>234147</xdr:colOff>
      <xdr:row>21</xdr:row>
      <xdr:rowOff>0</xdr:rowOff>
    </xdr:from>
    <xdr:to>
      <xdr:col>39</xdr:col>
      <xdr:colOff>0</xdr:colOff>
      <xdr:row>31</xdr:row>
      <xdr:rowOff>0</xdr:rowOff>
    </xdr:to>
    <xdr:sp macro="" textlink="">
      <xdr:nvSpPr>
        <xdr:cNvPr id="234" name="Rectangle 233"/>
        <xdr:cNvSpPr/>
      </xdr:nvSpPr>
      <xdr:spPr>
        <a:xfrm>
          <a:off x="13410397" y="4000500"/>
          <a:ext cx="2051853" cy="1905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/>
            <a:t>Gumstix</a:t>
          </a:r>
        </a:p>
        <a:p>
          <a:pPr algn="ctr"/>
          <a:r>
            <a:rPr lang="en-US" sz="1600"/>
            <a:t>Overo Earth COM</a:t>
          </a:r>
        </a:p>
      </xdr:txBody>
    </xdr:sp>
    <xdr:clientData/>
  </xdr:twoCellAnchor>
  <xdr:twoCellAnchor>
    <xdr:from>
      <xdr:col>34</xdr:col>
      <xdr:colOff>244075</xdr:colOff>
      <xdr:row>31</xdr:row>
      <xdr:rowOff>0</xdr:rowOff>
    </xdr:from>
    <xdr:to>
      <xdr:col>50</xdr:col>
      <xdr:colOff>9074</xdr:colOff>
      <xdr:row>42</xdr:row>
      <xdr:rowOff>95250</xdr:rowOff>
    </xdr:to>
    <xdr:cxnSp macro="">
      <xdr:nvCxnSpPr>
        <xdr:cNvPr id="242" name="Elbow Connector 181"/>
        <xdr:cNvCxnSpPr>
          <a:stCxn id="196" idx="1"/>
          <a:endCxn id="234" idx="2"/>
        </xdr:cNvCxnSpPr>
      </xdr:nvCxnSpPr>
      <xdr:spPr>
        <a:xfrm rot="10800000">
          <a:off x="14436325" y="5905500"/>
          <a:ext cx="3828999" cy="2190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244075</xdr:colOff>
      <xdr:row>31</xdr:row>
      <xdr:rowOff>0</xdr:rowOff>
    </xdr:from>
    <xdr:to>
      <xdr:col>50</xdr:col>
      <xdr:colOff>9074</xdr:colOff>
      <xdr:row>43</xdr:row>
      <xdr:rowOff>95250</xdr:rowOff>
    </xdr:to>
    <xdr:cxnSp macro="">
      <xdr:nvCxnSpPr>
        <xdr:cNvPr id="245" name="Elbow Connector 181"/>
        <xdr:cNvCxnSpPr>
          <a:stCxn id="197" idx="1"/>
          <a:endCxn id="234" idx="2"/>
        </xdr:cNvCxnSpPr>
      </xdr:nvCxnSpPr>
      <xdr:spPr>
        <a:xfrm rot="10800000">
          <a:off x="14436325" y="5905500"/>
          <a:ext cx="3828999" cy="2381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244075</xdr:colOff>
      <xdr:row>31</xdr:row>
      <xdr:rowOff>0</xdr:rowOff>
    </xdr:from>
    <xdr:to>
      <xdr:col>50</xdr:col>
      <xdr:colOff>9074</xdr:colOff>
      <xdr:row>44</xdr:row>
      <xdr:rowOff>95250</xdr:rowOff>
    </xdr:to>
    <xdr:cxnSp macro="">
      <xdr:nvCxnSpPr>
        <xdr:cNvPr id="248" name="Elbow Connector 181"/>
        <xdr:cNvCxnSpPr>
          <a:stCxn id="198" idx="1"/>
          <a:endCxn id="234" idx="2"/>
        </xdr:cNvCxnSpPr>
      </xdr:nvCxnSpPr>
      <xdr:spPr>
        <a:xfrm rot="10800000">
          <a:off x="14436325" y="5905500"/>
          <a:ext cx="3828999" cy="2571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244075</xdr:colOff>
      <xdr:row>31</xdr:row>
      <xdr:rowOff>0</xdr:rowOff>
    </xdr:from>
    <xdr:to>
      <xdr:col>50</xdr:col>
      <xdr:colOff>9074</xdr:colOff>
      <xdr:row>45</xdr:row>
      <xdr:rowOff>95250</xdr:rowOff>
    </xdr:to>
    <xdr:cxnSp macro="">
      <xdr:nvCxnSpPr>
        <xdr:cNvPr id="252" name="Elbow Connector 181"/>
        <xdr:cNvCxnSpPr>
          <a:stCxn id="199" idx="1"/>
          <a:endCxn id="234" idx="2"/>
        </xdr:cNvCxnSpPr>
      </xdr:nvCxnSpPr>
      <xdr:spPr>
        <a:xfrm rot="10800000">
          <a:off x="14436325" y="5905500"/>
          <a:ext cx="3828999" cy="2762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55</xdr:row>
      <xdr:rowOff>0</xdr:rowOff>
    </xdr:from>
    <xdr:to>
      <xdr:col>44</xdr:col>
      <xdr:colOff>0</xdr:colOff>
      <xdr:row>59</xdr:row>
      <xdr:rowOff>0</xdr:rowOff>
    </xdr:to>
    <xdr:sp macro="" textlink="">
      <xdr:nvSpPr>
        <xdr:cNvPr id="261" name="Rectangle 260"/>
        <xdr:cNvSpPr/>
      </xdr:nvSpPr>
      <xdr:spPr>
        <a:xfrm>
          <a:off x="15208250" y="10477500"/>
          <a:ext cx="1524000" cy="76200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Allegro</a:t>
          </a:r>
          <a:r>
            <a:rPr lang="en-US" sz="1200" baseline="0"/>
            <a:t> A3967</a:t>
          </a:r>
        </a:p>
        <a:p>
          <a:pPr algn="ctr"/>
          <a:r>
            <a:rPr lang="en-US" sz="1200" baseline="0"/>
            <a:t>Stepper Controller</a:t>
          </a:r>
          <a:endParaRPr lang="en-US" sz="1200"/>
        </a:p>
      </xdr:txBody>
    </xdr:sp>
    <xdr:clientData/>
  </xdr:twoCellAnchor>
  <xdr:twoCellAnchor>
    <xdr:from>
      <xdr:col>44</xdr:col>
      <xdr:colOff>1</xdr:colOff>
      <xdr:row>56</xdr:row>
      <xdr:rowOff>95250</xdr:rowOff>
    </xdr:from>
    <xdr:to>
      <xdr:col>50</xdr:col>
      <xdr:colOff>9074</xdr:colOff>
      <xdr:row>57</xdr:row>
      <xdr:rowOff>0</xdr:rowOff>
    </xdr:to>
    <xdr:cxnSp macro="">
      <xdr:nvCxnSpPr>
        <xdr:cNvPr id="275" name="Elbow Connector 181"/>
        <xdr:cNvCxnSpPr>
          <a:stCxn id="158" idx="1"/>
          <a:endCxn id="261" idx="3"/>
        </xdr:cNvCxnSpPr>
      </xdr:nvCxnSpPr>
      <xdr:spPr>
        <a:xfrm rot="10800000" flipV="1">
          <a:off x="16732251" y="10763250"/>
          <a:ext cx="1533073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</xdr:colOff>
      <xdr:row>57</xdr:row>
      <xdr:rowOff>0</xdr:rowOff>
    </xdr:from>
    <xdr:to>
      <xdr:col>50</xdr:col>
      <xdr:colOff>9074</xdr:colOff>
      <xdr:row>57</xdr:row>
      <xdr:rowOff>95250</xdr:rowOff>
    </xdr:to>
    <xdr:cxnSp macro="">
      <xdr:nvCxnSpPr>
        <xdr:cNvPr id="280" name="Elbow Connector 181"/>
        <xdr:cNvCxnSpPr>
          <a:stCxn id="6" idx="1"/>
          <a:endCxn id="261" idx="3"/>
        </xdr:cNvCxnSpPr>
      </xdr:nvCxnSpPr>
      <xdr:spPr>
        <a:xfrm rot="10800000">
          <a:off x="16732251" y="10858500"/>
          <a:ext cx="1533073" cy="95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</xdr:colOff>
      <xdr:row>57</xdr:row>
      <xdr:rowOff>0</xdr:rowOff>
    </xdr:from>
    <xdr:to>
      <xdr:col>50</xdr:col>
      <xdr:colOff>9074</xdr:colOff>
      <xdr:row>58</xdr:row>
      <xdr:rowOff>95250</xdr:rowOff>
    </xdr:to>
    <xdr:cxnSp macro="">
      <xdr:nvCxnSpPr>
        <xdr:cNvPr id="286" name="Elbow Connector 181"/>
        <xdr:cNvCxnSpPr>
          <a:stCxn id="297" idx="1"/>
          <a:endCxn id="261" idx="3"/>
        </xdr:cNvCxnSpPr>
      </xdr:nvCxnSpPr>
      <xdr:spPr>
        <a:xfrm rot="10800000">
          <a:off x="16732251" y="10858500"/>
          <a:ext cx="1533073" cy="2857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1950</xdr:colOff>
      <xdr:row>64</xdr:row>
      <xdr:rowOff>0</xdr:rowOff>
    </xdr:from>
    <xdr:to>
      <xdr:col>39</xdr:col>
      <xdr:colOff>0</xdr:colOff>
      <xdr:row>74</xdr:row>
      <xdr:rowOff>0</xdr:rowOff>
    </xdr:to>
    <xdr:grpSp>
      <xdr:nvGrpSpPr>
        <xdr:cNvPr id="356" name="Group 355"/>
        <xdr:cNvGrpSpPr/>
      </xdr:nvGrpSpPr>
      <xdr:grpSpPr>
        <a:xfrm>
          <a:off x="7644362" y="12192000"/>
          <a:ext cx="1970285" cy="1905000"/>
          <a:chOff x="5775612" y="7429500"/>
          <a:chExt cx="1757797" cy="1905000"/>
        </a:xfrm>
      </xdr:grpSpPr>
      <xdr:sp macro="" textlink="">
        <xdr:nvSpPr>
          <xdr:cNvPr id="235" name="Rectangle 234"/>
          <xdr:cNvSpPr/>
        </xdr:nvSpPr>
        <xdr:spPr>
          <a:xfrm>
            <a:off x="5775612" y="7429500"/>
            <a:ext cx="1757797" cy="1905000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600"/>
              <a:t>ATMega128RFA1</a:t>
            </a:r>
          </a:p>
        </xdr:txBody>
      </xdr:sp>
      <xdr:sp macro="" textlink="">
        <xdr:nvSpPr>
          <xdr:cNvPr id="318" name="Rectangle 317"/>
          <xdr:cNvSpPr/>
        </xdr:nvSpPr>
        <xdr:spPr>
          <a:xfrm>
            <a:off x="5775614" y="7429500"/>
            <a:ext cx="753341" cy="571500"/>
          </a:xfrm>
          <a:prstGeom prst="rect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802.15.4Wireless</a:t>
            </a:r>
            <a:endParaRPr lang="en-US" sz="16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25</xdr:col>
      <xdr:colOff>238594</xdr:colOff>
      <xdr:row>58</xdr:row>
      <xdr:rowOff>0</xdr:rowOff>
    </xdr:from>
    <xdr:to>
      <xdr:col>31</xdr:col>
      <xdr:colOff>0</xdr:colOff>
      <xdr:row>61</xdr:row>
      <xdr:rowOff>0</xdr:rowOff>
    </xdr:to>
    <xdr:sp macro="" textlink="">
      <xdr:nvSpPr>
        <xdr:cNvPr id="321" name="Rectangle 320"/>
        <xdr:cNvSpPr/>
      </xdr:nvSpPr>
      <xdr:spPr>
        <a:xfrm>
          <a:off x="12144844" y="11049000"/>
          <a:ext cx="1285406" cy="571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2.4GHz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 Antenna</a:t>
          </a:r>
          <a:endParaRPr lang="en-US" sz="12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43</xdr:col>
      <xdr:colOff>247649</xdr:colOff>
      <xdr:row>30</xdr:row>
      <xdr:rowOff>0</xdr:rowOff>
    </xdr:from>
    <xdr:to>
      <xdr:col>50</xdr:col>
      <xdr:colOff>9072</xdr:colOff>
      <xdr:row>34</xdr:row>
      <xdr:rowOff>95250</xdr:rowOff>
    </xdr:to>
    <xdr:cxnSp macro="">
      <xdr:nvCxnSpPr>
        <xdr:cNvPr id="357" name="Elbow Connector 181"/>
        <xdr:cNvCxnSpPr>
          <a:stCxn id="341" idx="2"/>
          <a:endCxn id="216" idx="1"/>
        </xdr:cNvCxnSpPr>
      </xdr:nvCxnSpPr>
      <xdr:spPr>
        <a:xfrm rot="16200000" flipH="1">
          <a:off x="17066986" y="5373913"/>
          <a:ext cx="857250" cy="153942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247649</xdr:colOff>
      <xdr:row>30</xdr:row>
      <xdr:rowOff>0</xdr:rowOff>
    </xdr:from>
    <xdr:to>
      <xdr:col>50</xdr:col>
      <xdr:colOff>9072</xdr:colOff>
      <xdr:row>33</xdr:row>
      <xdr:rowOff>95250</xdr:rowOff>
    </xdr:to>
    <xdr:cxnSp macro="">
      <xdr:nvCxnSpPr>
        <xdr:cNvPr id="360" name="Elbow Connector 181"/>
        <xdr:cNvCxnSpPr>
          <a:stCxn id="341" idx="2"/>
          <a:endCxn id="215" idx="1"/>
        </xdr:cNvCxnSpPr>
      </xdr:nvCxnSpPr>
      <xdr:spPr>
        <a:xfrm rot="16200000" flipH="1">
          <a:off x="17162236" y="5278663"/>
          <a:ext cx="666750" cy="153942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247649</xdr:colOff>
      <xdr:row>30</xdr:row>
      <xdr:rowOff>0</xdr:rowOff>
    </xdr:from>
    <xdr:to>
      <xdr:col>50</xdr:col>
      <xdr:colOff>9072</xdr:colOff>
      <xdr:row>32</xdr:row>
      <xdr:rowOff>95250</xdr:rowOff>
    </xdr:to>
    <xdr:cxnSp macro="">
      <xdr:nvCxnSpPr>
        <xdr:cNvPr id="361" name="Elbow Connector 181"/>
        <xdr:cNvCxnSpPr>
          <a:stCxn id="341" idx="2"/>
          <a:endCxn id="218" idx="1"/>
        </xdr:cNvCxnSpPr>
      </xdr:nvCxnSpPr>
      <xdr:spPr>
        <a:xfrm rot="16200000" flipH="1">
          <a:off x="17257486" y="5183413"/>
          <a:ext cx="476250" cy="153942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247649</xdr:colOff>
      <xdr:row>30</xdr:row>
      <xdr:rowOff>0</xdr:rowOff>
    </xdr:from>
    <xdr:to>
      <xdr:col>50</xdr:col>
      <xdr:colOff>9072</xdr:colOff>
      <xdr:row>31</xdr:row>
      <xdr:rowOff>95250</xdr:rowOff>
    </xdr:to>
    <xdr:cxnSp macro="">
      <xdr:nvCxnSpPr>
        <xdr:cNvPr id="362" name="Elbow Connector 181"/>
        <xdr:cNvCxnSpPr>
          <a:stCxn id="341" idx="2"/>
          <a:endCxn id="217" idx="1"/>
        </xdr:cNvCxnSpPr>
      </xdr:nvCxnSpPr>
      <xdr:spPr>
        <a:xfrm rot="16200000" flipH="1">
          <a:off x="17352736" y="5088163"/>
          <a:ext cx="285750" cy="153942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46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25" name="Elbow Connector 181"/>
        <xdr:cNvCxnSpPr>
          <a:stCxn id="200" idx="1"/>
        </xdr:cNvCxnSpPr>
      </xdr:nvCxnSpPr>
      <xdr:spPr>
        <a:xfrm rot="10800000" flipV="1">
          <a:off x="14447225" y="8858250"/>
          <a:ext cx="3818098" cy="3333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47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27" name="Elbow Connector 181"/>
        <xdr:cNvCxnSpPr>
          <a:stCxn id="201" idx="1"/>
        </xdr:cNvCxnSpPr>
      </xdr:nvCxnSpPr>
      <xdr:spPr>
        <a:xfrm rot="10800000" flipV="1">
          <a:off x="14447225" y="9048750"/>
          <a:ext cx="3818098" cy="3143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48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28" name="Elbow Connector 181"/>
        <xdr:cNvCxnSpPr>
          <a:stCxn id="202" idx="1"/>
        </xdr:cNvCxnSpPr>
      </xdr:nvCxnSpPr>
      <xdr:spPr>
        <a:xfrm rot="10800000" flipV="1">
          <a:off x="14447225" y="9239250"/>
          <a:ext cx="3818098" cy="2952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49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29" name="Elbow Connector 181"/>
        <xdr:cNvCxnSpPr>
          <a:stCxn id="203" idx="1"/>
        </xdr:cNvCxnSpPr>
      </xdr:nvCxnSpPr>
      <xdr:spPr>
        <a:xfrm rot="10800000" flipV="1">
          <a:off x="14447225" y="9429750"/>
          <a:ext cx="3818098" cy="2762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50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30" name="Elbow Connector 181"/>
        <xdr:cNvCxnSpPr>
          <a:stCxn id="204" idx="1"/>
        </xdr:cNvCxnSpPr>
      </xdr:nvCxnSpPr>
      <xdr:spPr>
        <a:xfrm rot="10800000" flipV="1">
          <a:off x="14447225" y="9620250"/>
          <a:ext cx="3818098" cy="2571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51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31" name="Elbow Connector 181"/>
        <xdr:cNvCxnSpPr>
          <a:stCxn id="205" idx="1"/>
        </xdr:cNvCxnSpPr>
      </xdr:nvCxnSpPr>
      <xdr:spPr>
        <a:xfrm rot="10800000" flipV="1">
          <a:off x="14447225" y="9810750"/>
          <a:ext cx="3818098" cy="2381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52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38" name="Elbow Connector 181"/>
        <xdr:cNvCxnSpPr>
          <a:endCxn id="206" idx="1"/>
        </xdr:cNvCxnSpPr>
      </xdr:nvCxnSpPr>
      <xdr:spPr>
        <a:xfrm rot="5400000" flipH="1" flipV="1">
          <a:off x="15260899" y="9187576"/>
          <a:ext cx="2190750" cy="3818098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54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47" name="Elbow Connector 181"/>
        <xdr:cNvCxnSpPr>
          <a:stCxn id="213" idx="1"/>
        </xdr:cNvCxnSpPr>
      </xdr:nvCxnSpPr>
      <xdr:spPr>
        <a:xfrm rot="10800000" flipV="1">
          <a:off x="14447225" y="10382250"/>
          <a:ext cx="3818098" cy="18097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975</xdr:colOff>
      <xdr:row>53</xdr:row>
      <xdr:rowOff>95250</xdr:rowOff>
    </xdr:from>
    <xdr:to>
      <xdr:col>50</xdr:col>
      <xdr:colOff>9073</xdr:colOff>
      <xdr:row>64</xdr:row>
      <xdr:rowOff>0</xdr:rowOff>
    </xdr:to>
    <xdr:cxnSp macro="">
      <xdr:nvCxnSpPr>
        <xdr:cNvPr id="450" name="Elbow Connector 181"/>
        <xdr:cNvCxnSpPr>
          <a:stCxn id="214" idx="1"/>
        </xdr:cNvCxnSpPr>
      </xdr:nvCxnSpPr>
      <xdr:spPr>
        <a:xfrm rot="10800000" flipV="1">
          <a:off x="14447225" y="10191750"/>
          <a:ext cx="3818098" cy="2000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974</xdr:colOff>
      <xdr:row>57</xdr:row>
      <xdr:rowOff>1</xdr:rowOff>
    </xdr:from>
    <xdr:to>
      <xdr:col>37</xdr:col>
      <xdr:colOff>247649</xdr:colOff>
      <xdr:row>64</xdr:row>
      <xdr:rowOff>1</xdr:rowOff>
    </xdr:to>
    <xdr:cxnSp macro="">
      <xdr:nvCxnSpPr>
        <xdr:cNvPr id="453" name="Elbow Connector 181"/>
        <xdr:cNvCxnSpPr>
          <a:endCxn id="261" idx="1"/>
        </xdr:cNvCxnSpPr>
      </xdr:nvCxnSpPr>
      <xdr:spPr>
        <a:xfrm rot="5400000" flipH="1" flipV="1">
          <a:off x="14157812" y="11147913"/>
          <a:ext cx="1333500" cy="754675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247649</xdr:colOff>
      <xdr:row>78</xdr:row>
      <xdr:rowOff>0</xdr:rowOff>
    </xdr:from>
    <xdr:to>
      <xdr:col>34</xdr:col>
      <xdr:colOff>0</xdr:colOff>
      <xdr:row>81</xdr:row>
      <xdr:rowOff>0</xdr:rowOff>
    </xdr:to>
    <xdr:sp macro="" textlink="">
      <xdr:nvSpPr>
        <xdr:cNvPr id="463" name="Rectangle 462"/>
        <xdr:cNvSpPr/>
      </xdr:nvSpPr>
      <xdr:spPr>
        <a:xfrm>
          <a:off x="12915899" y="14859000"/>
          <a:ext cx="1276351" cy="5715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RGB</a:t>
          </a:r>
          <a:r>
            <a:rPr lang="en-US" sz="1200" baseline="0"/>
            <a:t> Orbs (x2)</a:t>
          </a:r>
          <a:endParaRPr lang="en-US" sz="1200"/>
        </a:p>
      </xdr:txBody>
    </xdr:sp>
    <xdr:clientData/>
  </xdr:twoCellAnchor>
  <xdr:twoCellAnchor>
    <xdr:from>
      <xdr:col>31</xdr:col>
      <xdr:colOff>122850</xdr:colOff>
      <xdr:row>74</xdr:row>
      <xdr:rowOff>0</xdr:rowOff>
    </xdr:from>
    <xdr:to>
      <xdr:col>35</xdr:col>
      <xdr:colOff>0</xdr:colOff>
      <xdr:row>78</xdr:row>
      <xdr:rowOff>0</xdr:rowOff>
    </xdr:to>
    <xdr:cxnSp macro="">
      <xdr:nvCxnSpPr>
        <xdr:cNvPr id="464" name="Elbow Connector 181"/>
        <xdr:cNvCxnSpPr/>
      </xdr:nvCxnSpPr>
      <xdr:spPr>
        <a:xfrm rot="5400000">
          <a:off x="8742782" y="14049568"/>
          <a:ext cx="762000" cy="85686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241465</xdr:colOff>
      <xdr:row>15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483" name="Rectangle 482"/>
        <xdr:cNvSpPr/>
      </xdr:nvSpPr>
      <xdr:spPr>
        <a:xfrm>
          <a:off x="6609608" y="2857500"/>
          <a:ext cx="983178" cy="571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USB A</a:t>
          </a:r>
        </a:p>
      </xdr:txBody>
    </xdr:sp>
    <xdr:clientData/>
  </xdr:twoCellAnchor>
  <xdr:twoCellAnchor>
    <xdr:from>
      <xdr:col>26</xdr:col>
      <xdr:colOff>241905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484" name="Rectangle 483"/>
        <xdr:cNvSpPr/>
      </xdr:nvSpPr>
      <xdr:spPr>
        <a:xfrm>
          <a:off x="12100530" y="2095500"/>
          <a:ext cx="996345" cy="5715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USB OTG</a:t>
          </a:r>
        </a:p>
      </xdr:txBody>
    </xdr:sp>
    <xdr:clientData/>
  </xdr:twoCellAnchor>
  <xdr:twoCellAnchor>
    <xdr:from>
      <xdr:col>31</xdr:col>
      <xdr:colOff>0</xdr:colOff>
      <xdr:row>12</xdr:row>
      <xdr:rowOff>95250</xdr:rowOff>
    </xdr:from>
    <xdr:to>
      <xdr:col>34</xdr:col>
      <xdr:colOff>240899</xdr:colOff>
      <xdr:row>21</xdr:row>
      <xdr:rowOff>0</xdr:rowOff>
    </xdr:to>
    <xdr:cxnSp macro="">
      <xdr:nvCxnSpPr>
        <xdr:cNvPr id="485" name="Elbow Connector 181"/>
        <xdr:cNvCxnSpPr>
          <a:stCxn id="234" idx="0"/>
          <a:endCxn id="484" idx="3"/>
        </xdr:cNvCxnSpPr>
      </xdr:nvCxnSpPr>
      <xdr:spPr>
        <a:xfrm rot="16200000" flipV="1">
          <a:off x="12779175" y="2698950"/>
          <a:ext cx="1619250" cy="983849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16</xdr:row>
      <xdr:rowOff>95250</xdr:rowOff>
    </xdr:from>
    <xdr:to>
      <xdr:col>34</xdr:col>
      <xdr:colOff>239538</xdr:colOff>
      <xdr:row>21</xdr:row>
      <xdr:rowOff>0</xdr:rowOff>
    </xdr:to>
    <xdr:cxnSp macro="">
      <xdr:nvCxnSpPr>
        <xdr:cNvPr id="489" name="Elbow Connector 181"/>
        <xdr:cNvCxnSpPr>
          <a:stCxn id="234" idx="0"/>
          <a:endCxn id="483" idx="3"/>
        </xdr:cNvCxnSpPr>
      </xdr:nvCxnSpPr>
      <xdr:spPr>
        <a:xfrm rot="16200000" flipV="1">
          <a:off x="7651323" y="3084713"/>
          <a:ext cx="857250" cy="974323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9073</xdr:colOff>
      <xdr:row>26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496" name="Rectangle 495"/>
        <xdr:cNvSpPr/>
      </xdr:nvSpPr>
      <xdr:spPr>
        <a:xfrm>
          <a:off x="12255502" y="4953000"/>
          <a:ext cx="4154712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3.3V</a:t>
          </a:r>
        </a:p>
      </xdr:txBody>
    </xdr:sp>
    <xdr:clientData/>
  </xdr:twoCellAnchor>
  <xdr:twoCellAnchor>
    <xdr:from>
      <xdr:col>36</xdr:col>
      <xdr:colOff>0</xdr:colOff>
      <xdr:row>78</xdr:row>
      <xdr:rowOff>0</xdr:rowOff>
    </xdr:from>
    <xdr:to>
      <xdr:col>42</xdr:col>
      <xdr:colOff>0</xdr:colOff>
      <xdr:row>81</xdr:row>
      <xdr:rowOff>0</xdr:rowOff>
    </xdr:to>
    <xdr:sp macro="" textlink="">
      <xdr:nvSpPr>
        <xdr:cNvPr id="497" name="Rectangle 496"/>
        <xdr:cNvSpPr/>
      </xdr:nvSpPr>
      <xdr:spPr>
        <a:xfrm>
          <a:off x="9797143" y="14859000"/>
          <a:ext cx="1469571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LISY300AL</a:t>
          </a:r>
          <a:r>
            <a:rPr lang="en-US" sz="12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Gyroscope</a:t>
          </a:r>
        </a:p>
      </xdr:txBody>
    </xdr:sp>
    <xdr:clientData/>
  </xdr:twoCellAnchor>
  <xdr:twoCellAnchor>
    <xdr:from>
      <xdr:col>35</xdr:col>
      <xdr:colOff>976</xdr:colOff>
      <xdr:row>74</xdr:row>
      <xdr:rowOff>0</xdr:rowOff>
    </xdr:from>
    <xdr:to>
      <xdr:col>39</xdr:col>
      <xdr:colOff>0</xdr:colOff>
      <xdr:row>78</xdr:row>
      <xdr:rowOff>0</xdr:rowOff>
    </xdr:to>
    <xdr:cxnSp macro="">
      <xdr:nvCxnSpPr>
        <xdr:cNvPr id="499" name="Shape 134"/>
        <xdr:cNvCxnSpPr>
          <a:stCxn id="497" idx="0"/>
          <a:endCxn id="235" idx="2"/>
        </xdr:cNvCxnSpPr>
      </xdr:nvCxnSpPr>
      <xdr:spPr>
        <a:xfrm rot="16200000" flipV="1">
          <a:off x="9661560" y="13988630"/>
          <a:ext cx="762000" cy="978739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243417</xdr:colOff>
      <xdr:row>38</xdr:row>
      <xdr:rowOff>0</xdr:rowOff>
    </xdr:from>
    <xdr:to>
      <xdr:col>20</xdr:col>
      <xdr:colOff>-1</xdr:colOff>
      <xdr:row>42</xdr:row>
      <xdr:rowOff>0</xdr:rowOff>
    </xdr:to>
    <xdr:sp macro="" textlink="">
      <xdr:nvSpPr>
        <xdr:cNvPr id="164" name="Rectangle 163"/>
        <xdr:cNvSpPr/>
      </xdr:nvSpPr>
      <xdr:spPr>
        <a:xfrm>
          <a:off x="3917346" y="7239000"/>
          <a:ext cx="1960939" cy="762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Quadrature</a:t>
          </a:r>
          <a:r>
            <a:rPr lang="en-US" sz="1200" baseline="0"/>
            <a:t> </a:t>
          </a:r>
          <a:r>
            <a:rPr lang="en-US" sz="1200"/>
            <a:t>Encoders</a:t>
          </a:r>
        </a:p>
        <a:p>
          <a:pPr algn="ctr"/>
          <a:r>
            <a:rPr lang="en-US" sz="1200"/>
            <a:t>A/B</a:t>
          </a:r>
          <a:r>
            <a:rPr lang="en-US" sz="1200" baseline="0"/>
            <a:t> Channels </a:t>
          </a:r>
          <a:r>
            <a:rPr lang="en-US" sz="1200"/>
            <a:t>(x2)</a:t>
          </a:r>
        </a:p>
      </xdr:txBody>
    </xdr:sp>
    <xdr:clientData/>
  </xdr:twoCellAnchor>
  <xdr:twoCellAnchor>
    <xdr:from>
      <xdr:col>11</xdr:col>
      <xdr:colOff>233135</xdr:colOff>
      <xdr:row>26</xdr:row>
      <xdr:rowOff>0</xdr:rowOff>
    </xdr:from>
    <xdr:to>
      <xdr:col>20</xdr:col>
      <xdr:colOff>-1</xdr:colOff>
      <xdr:row>30</xdr:row>
      <xdr:rowOff>0</xdr:rowOff>
    </xdr:to>
    <xdr:sp macro="" textlink="">
      <xdr:nvSpPr>
        <xdr:cNvPr id="165" name="Rectangle 164"/>
        <xdr:cNvSpPr/>
      </xdr:nvSpPr>
      <xdr:spPr>
        <a:xfrm>
          <a:off x="3907064" y="4953000"/>
          <a:ext cx="1971221" cy="7620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100:1 Micro Metal Gearnmotors (x2)</a:t>
          </a:r>
        </a:p>
      </xdr:txBody>
    </xdr:sp>
    <xdr:clientData/>
  </xdr:twoCellAnchor>
  <xdr:twoCellAnchor>
    <xdr:from>
      <xdr:col>20</xdr:col>
      <xdr:colOff>-1</xdr:colOff>
      <xdr:row>31</xdr:row>
      <xdr:rowOff>0</xdr:rowOff>
    </xdr:from>
    <xdr:to>
      <xdr:col>34</xdr:col>
      <xdr:colOff>239538</xdr:colOff>
      <xdr:row>40</xdr:row>
      <xdr:rowOff>0</xdr:rowOff>
    </xdr:to>
    <xdr:cxnSp macro="">
      <xdr:nvCxnSpPr>
        <xdr:cNvPr id="332" name="Elbow Connector 181"/>
        <xdr:cNvCxnSpPr>
          <a:stCxn id="164" idx="3"/>
          <a:endCxn id="234" idx="2"/>
        </xdr:cNvCxnSpPr>
      </xdr:nvCxnSpPr>
      <xdr:spPr>
        <a:xfrm flipV="1">
          <a:off x="5878285" y="5905500"/>
          <a:ext cx="3668539" cy="171450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26</xdr:row>
      <xdr:rowOff>0</xdr:rowOff>
    </xdr:from>
    <xdr:to>
      <xdr:col>47</xdr:col>
      <xdr:colOff>0</xdr:colOff>
      <xdr:row>30</xdr:row>
      <xdr:rowOff>0</xdr:rowOff>
    </xdr:to>
    <xdr:sp macro="" textlink="">
      <xdr:nvSpPr>
        <xdr:cNvPr id="341" name="Rectangle 340"/>
        <xdr:cNvSpPr/>
      </xdr:nvSpPr>
      <xdr:spPr>
        <a:xfrm>
          <a:off x="15970250" y="4953000"/>
          <a:ext cx="1524000" cy="762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TB16NFF</a:t>
          </a:r>
        </a:p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Dual Motor Driver</a:t>
          </a: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29</xdr:col>
      <xdr:colOff>0</xdr:colOff>
      <xdr:row>30</xdr:row>
      <xdr:rowOff>0</xdr:rowOff>
    </xdr:to>
    <xdr:sp macro="" textlink="">
      <xdr:nvSpPr>
        <xdr:cNvPr id="365" name="Rectangle 364"/>
        <xdr:cNvSpPr/>
      </xdr:nvSpPr>
      <xdr:spPr>
        <a:xfrm>
          <a:off x="6613071" y="4953000"/>
          <a:ext cx="1469572" cy="762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TB16NFF</a:t>
          </a:r>
        </a:p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Dual Motor Driver</a:t>
          </a:r>
        </a:p>
      </xdr:txBody>
    </xdr:sp>
    <xdr:clientData/>
  </xdr:twoCellAnchor>
  <xdr:twoCellAnchor>
    <xdr:from>
      <xdr:col>29</xdr:col>
      <xdr:colOff>1</xdr:colOff>
      <xdr:row>26</xdr:row>
      <xdr:rowOff>0</xdr:rowOff>
    </xdr:from>
    <xdr:to>
      <xdr:col>30</xdr:col>
      <xdr:colOff>234148</xdr:colOff>
      <xdr:row>28</xdr:row>
      <xdr:rowOff>0</xdr:rowOff>
    </xdr:to>
    <xdr:cxnSp macro="">
      <xdr:nvCxnSpPr>
        <xdr:cNvPr id="246" name="Shape 134"/>
        <xdr:cNvCxnSpPr>
          <a:stCxn id="234" idx="1"/>
          <a:endCxn id="365" idx="3"/>
        </xdr:cNvCxnSpPr>
      </xdr:nvCxnSpPr>
      <xdr:spPr>
        <a:xfrm rot="10800000" flipV="1">
          <a:off x="8082644" y="4953000"/>
          <a:ext cx="479075" cy="38100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-1</xdr:colOff>
      <xdr:row>28</xdr:row>
      <xdr:rowOff>0</xdr:rowOff>
    </xdr:from>
    <xdr:to>
      <xdr:col>23</xdr:col>
      <xdr:colOff>0</xdr:colOff>
      <xdr:row>28</xdr:row>
      <xdr:rowOff>1588</xdr:rowOff>
    </xdr:to>
    <xdr:cxnSp macro="">
      <xdr:nvCxnSpPr>
        <xdr:cNvPr id="254" name="Elbow Connector 181"/>
        <xdr:cNvCxnSpPr>
          <a:stCxn id="365" idx="1"/>
          <a:endCxn id="165" idx="3"/>
        </xdr:cNvCxnSpPr>
      </xdr:nvCxnSpPr>
      <xdr:spPr>
        <a:xfrm rot="10800000">
          <a:off x="5878285" y="5334000"/>
          <a:ext cx="734786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239539</xdr:colOff>
      <xdr:row>18</xdr:row>
      <xdr:rowOff>95250</xdr:rowOff>
    </xdr:from>
    <xdr:to>
      <xdr:col>50</xdr:col>
      <xdr:colOff>9074</xdr:colOff>
      <xdr:row>21</xdr:row>
      <xdr:rowOff>0</xdr:rowOff>
    </xdr:to>
    <xdr:cxnSp macro="">
      <xdr:nvCxnSpPr>
        <xdr:cNvPr id="244" name="Elbow Connector 181"/>
        <xdr:cNvCxnSpPr>
          <a:stCxn id="578" idx="1"/>
          <a:endCxn id="234" idx="0"/>
        </xdr:cNvCxnSpPr>
      </xdr:nvCxnSpPr>
      <xdr:spPr>
        <a:xfrm rot="10800000" flipV="1">
          <a:off x="8567110" y="3524250"/>
          <a:ext cx="3688393" cy="47625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11</xdr:row>
      <xdr:rowOff>0</xdr:rowOff>
    </xdr:from>
    <xdr:to>
      <xdr:col>46</xdr:col>
      <xdr:colOff>244928</xdr:colOff>
      <xdr:row>14</xdr:row>
      <xdr:rowOff>0</xdr:rowOff>
    </xdr:to>
    <xdr:sp macro="" textlink="">
      <xdr:nvSpPr>
        <xdr:cNvPr id="268" name="Rectangle 267"/>
        <xdr:cNvSpPr/>
      </xdr:nvSpPr>
      <xdr:spPr>
        <a:xfrm>
          <a:off x="10042071" y="2095500"/>
          <a:ext cx="1469571" cy="571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DS2786G</a:t>
          </a:r>
        </a:p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Fuel Gauge</a:t>
          </a:r>
        </a:p>
      </xdr:txBody>
    </xdr:sp>
    <xdr:clientData/>
  </xdr:twoCellAnchor>
  <xdr:twoCellAnchor>
    <xdr:from>
      <xdr:col>47</xdr:col>
      <xdr:colOff>0</xdr:colOff>
      <xdr:row>12</xdr:row>
      <xdr:rowOff>0</xdr:rowOff>
    </xdr:from>
    <xdr:to>
      <xdr:col>82</xdr:col>
      <xdr:colOff>1</xdr:colOff>
      <xdr:row>12</xdr:row>
      <xdr:rowOff>95250</xdr:rowOff>
    </xdr:to>
    <xdr:cxnSp macro="">
      <xdr:nvCxnSpPr>
        <xdr:cNvPr id="272" name="Shape 55"/>
        <xdr:cNvCxnSpPr>
          <a:stCxn id="504" idx="1"/>
          <a:endCxn id="268" idx="3"/>
        </xdr:cNvCxnSpPr>
      </xdr:nvCxnSpPr>
      <xdr:spPr>
        <a:xfrm rot="10800000" flipV="1">
          <a:off x="11511643" y="2286000"/>
          <a:ext cx="5878287" cy="95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0</xdr:rowOff>
    </xdr:from>
    <xdr:to>
      <xdr:col>19</xdr:col>
      <xdr:colOff>240241</xdr:colOff>
      <xdr:row>4</xdr:row>
      <xdr:rowOff>0</xdr:rowOff>
    </xdr:to>
    <xdr:sp macro="" textlink="">
      <xdr:nvSpPr>
        <xdr:cNvPr id="278" name="Rectangle 277"/>
        <xdr:cNvSpPr/>
      </xdr:nvSpPr>
      <xdr:spPr>
        <a:xfrm>
          <a:off x="3184071" y="381000"/>
          <a:ext cx="1709813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Front Section</a:t>
          </a:r>
        </a:p>
      </xdr:txBody>
    </xdr:sp>
    <xdr:clientData/>
  </xdr:twoCellAnchor>
  <xdr:twoCellAnchor>
    <xdr:from>
      <xdr:col>19</xdr:col>
      <xdr:colOff>240241</xdr:colOff>
      <xdr:row>3</xdr:row>
      <xdr:rowOff>0</xdr:rowOff>
    </xdr:from>
    <xdr:to>
      <xdr:col>31</xdr:col>
      <xdr:colOff>-1</xdr:colOff>
      <xdr:row>3</xdr:row>
      <xdr:rowOff>0</xdr:rowOff>
    </xdr:to>
    <xdr:cxnSp macro="">
      <xdr:nvCxnSpPr>
        <xdr:cNvPr id="283" name="Straight Connector 282"/>
        <xdr:cNvCxnSpPr>
          <a:stCxn id="278" idx="3"/>
          <a:endCxn id="161" idx="1"/>
        </xdr:cNvCxnSpPr>
      </xdr:nvCxnSpPr>
      <xdr:spPr>
        <a:xfrm>
          <a:off x="4893884" y="571500"/>
          <a:ext cx="2698901" cy="0"/>
        </a:xfrm>
        <a:prstGeom prst="line">
          <a:avLst/>
        </a:prstGeom>
        <a:ln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70</xdr:row>
      <xdr:rowOff>0</xdr:rowOff>
    </xdr:from>
    <xdr:to>
      <xdr:col>67</xdr:col>
      <xdr:colOff>0</xdr:colOff>
      <xdr:row>76</xdr:row>
      <xdr:rowOff>0</xdr:rowOff>
    </xdr:to>
    <xdr:grpSp>
      <xdr:nvGrpSpPr>
        <xdr:cNvPr id="445" name="Group 444"/>
        <xdr:cNvGrpSpPr/>
      </xdr:nvGrpSpPr>
      <xdr:grpSpPr>
        <a:xfrm>
          <a:off x="12326471" y="13335000"/>
          <a:ext cx="4191000" cy="1143000"/>
          <a:chOff x="17802225" y="12382500"/>
          <a:chExt cx="4210050" cy="1143000"/>
        </a:xfrm>
      </xdr:grpSpPr>
      <xdr:sp macro="" textlink="">
        <xdr:nvSpPr>
          <xdr:cNvPr id="327" name="Rectangle 326"/>
          <xdr:cNvSpPr/>
        </xdr:nvSpPr>
        <xdr:spPr>
          <a:xfrm>
            <a:off x="17811298" y="12382500"/>
            <a:ext cx="4200977" cy="11430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200"/>
          </a:p>
        </xdr:txBody>
      </xdr:sp>
      <xdr:sp macro="" textlink="">
        <xdr:nvSpPr>
          <xdr:cNvPr id="323" name="Rectangle 322"/>
          <xdr:cNvSpPr/>
        </xdr:nvSpPr>
        <xdr:spPr>
          <a:xfrm>
            <a:off x="17802225" y="12763500"/>
            <a:ext cx="4200977" cy="1905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BOM Transmit 3</a:t>
            </a:r>
          </a:p>
        </xdr:txBody>
      </xdr:sp>
      <xdr:sp macro="" textlink="">
        <xdr:nvSpPr>
          <xdr:cNvPr id="324" name="Rectangle 323"/>
          <xdr:cNvSpPr/>
        </xdr:nvSpPr>
        <xdr:spPr>
          <a:xfrm>
            <a:off x="17802225" y="12573000"/>
            <a:ext cx="4200977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BOM Signal 3</a:t>
            </a:r>
          </a:p>
        </xdr:txBody>
      </xdr:sp>
      <xdr:sp macro="" textlink="">
        <xdr:nvSpPr>
          <xdr:cNvPr id="325" name="Rectangle 324"/>
          <xdr:cNvSpPr/>
        </xdr:nvSpPr>
        <xdr:spPr>
          <a:xfrm>
            <a:off x="17802225" y="12954000"/>
            <a:ext cx="4200977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GND</a:t>
            </a:r>
          </a:p>
        </xdr:txBody>
      </xdr:sp>
      <xdr:sp macro="" textlink="">
        <xdr:nvSpPr>
          <xdr:cNvPr id="326" name="Rectangle 325"/>
          <xdr:cNvSpPr/>
        </xdr:nvSpPr>
        <xdr:spPr>
          <a:xfrm>
            <a:off x="17802225" y="13144500"/>
            <a:ext cx="4200977" cy="190500"/>
          </a:xfrm>
          <a:prstGeom prst="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5V</a:t>
            </a:r>
          </a:p>
        </xdr:txBody>
      </xdr:sp>
      <xdr:sp macro="" textlink="">
        <xdr:nvSpPr>
          <xdr:cNvPr id="328" name="Rectangle 327"/>
          <xdr:cNvSpPr/>
        </xdr:nvSpPr>
        <xdr:spPr>
          <a:xfrm>
            <a:off x="17811298" y="12382500"/>
            <a:ext cx="4200977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BOM 3 Signals</a:t>
            </a:r>
          </a:p>
        </xdr:txBody>
      </xdr:sp>
    </xdr:grpSp>
    <xdr:clientData/>
  </xdr:twoCellAnchor>
  <xdr:twoCellAnchor>
    <xdr:from>
      <xdr:col>82</xdr:col>
      <xdr:colOff>0</xdr:colOff>
      <xdr:row>65</xdr:row>
      <xdr:rowOff>0</xdr:rowOff>
    </xdr:from>
    <xdr:to>
      <xdr:col>87</xdr:col>
      <xdr:colOff>0</xdr:colOff>
      <xdr:row>68</xdr:row>
      <xdr:rowOff>0</xdr:rowOff>
    </xdr:to>
    <xdr:sp macro="" textlink="">
      <xdr:nvSpPr>
        <xdr:cNvPr id="383" name="Rectangle 382"/>
        <xdr:cNvSpPr/>
      </xdr:nvSpPr>
      <xdr:spPr>
        <a:xfrm>
          <a:off x="23590250" y="12382500"/>
          <a:ext cx="1270000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BOM Input</a:t>
          </a:r>
        </a:p>
        <a:p>
          <a:pPr algn="ctr"/>
          <a:r>
            <a:rPr lang="en-US" sz="1200"/>
            <a:t>(x2)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87</xdr:col>
      <xdr:colOff>4823</xdr:colOff>
      <xdr:row>73</xdr:row>
      <xdr:rowOff>0</xdr:rowOff>
    </xdr:to>
    <xdr:sp macro="" textlink="">
      <xdr:nvSpPr>
        <xdr:cNvPr id="384" name="Rectangle 383"/>
        <xdr:cNvSpPr/>
      </xdr:nvSpPr>
      <xdr:spPr>
        <a:xfrm>
          <a:off x="23590250" y="13335000"/>
          <a:ext cx="1274823" cy="5715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Bom</a:t>
          </a:r>
          <a:r>
            <a:rPr lang="en-US" sz="1200" baseline="0"/>
            <a:t> Transmit (x2)</a:t>
          </a:r>
          <a:endParaRPr lang="en-US" sz="1200"/>
        </a:p>
      </xdr:txBody>
    </xdr:sp>
    <xdr:clientData/>
  </xdr:twoCellAnchor>
  <xdr:twoCellAnchor>
    <xdr:from>
      <xdr:col>11</xdr:col>
      <xdr:colOff>244927</xdr:colOff>
      <xdr:row>65</xdr:row>
      <xdr:rowOff>0</xdr:rowOff>
    </xdr:from>
    <xdr:to>
      <xdr:col>20</xdr:col>
      <xdr:colOff>0</xdr:colOff>
      <xdr:row>68</xdr:row>
      <xdr:rowOff>0</xdr:rowOff>
    </xdr:to>
    <xdr:sp macro="" textlink="">
      <xdr:nvSpPr>
        <xdr:cNvPr id="390" name="Rectangle 389"/>
        <xdr:cNvSpPr/>
      </xdr:nvSpPr>
      <xdr:spPr>
        <a:xfrm>
          <a:off x="3918856" y="12382500"/>
          <a:ext cx="1959430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BOM Input</a:t>
          </a:r>
        </a:p>
        <a:p>
          <a:pPr algn="ctr"/>
          <a:r>
            <a:rPr lang="en-US" sz="1200"/>
            <a:t>(x2)</a:t>
          </a:r>
        </a:p>
      </xdr:txBody>
    </xdr:sp>
    <xdr:clientData/>
  </xdr:twoCellAnchor>
  <xdr:twoCellAnchor>
    <xdr:from>
      <xdr:col>11</xdr:col>
      <xdr:colOff>244927</xdr:colOff>
      <xdr:row>70</xdr:row>
      <xdr:rowOff>0</xdr:rowOff>
    </xdr:from>
    <xdr:to>
      <xdr:col>20</xdr:col>
      <xdr:colOff>-1</xdr:colOff>
      <xdr:row>73</xdr:row>
      <xdr:rowOff>0</xdr:rowOff>
    </xdr:to>
    <xdr:sp macro="" textlink="">
      <xdr:nvSpPr>
        <xdr:cNvPr id="391" name="Rectangle 390"/>
        <xdr:cNvSpPr/>
      </xdr:nvSpPr>
      <xdr:spPr>
        <a:xfrm>
          <a:off x="3918856" y="13335000"/>
          <a:ext cx="1959429" cy="5715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Bom</a:t>
          </a:r>
          <a:r>
            <a:rPr lang="en-US" sz="1200" baseline="0"/>
            <a:t> Transmit (x2)</a:t>
          </a:r>
          <a:endParaRPr lang="en-US" sz="1200"/>
        </a:p>
      </xdr:txBody>
    </xdr:sp>
    <xdr:clientData/>
  </xdr:twoCellAnchor>
  <xdr:twoCellAnchor>
    <xdr:from>
      <xdr:col>20</xdr:col>
      <xdr:colOff>0</xdr:colOff>
      <xdr:row>69</xdr:row>
      <xdr:rowOff>0</xdr:rowOff>
    </xdr:from>
    <xdr:to>
      <xdr:col>31</xdr:col>
      <xdr:colOff>1951</xdr:colOff>
      <xdr:row>71</xdr:row>
      <xdr:rowOff>95250</xdr:rowOff>
    </xdr:to>
    <xdr:cxnSp macro="">
      <xdr:nvCxnSpPr>
        <xdr:cNvPr id="394" name="Elbow Connector 181"/>
        <xdr:cNvCxnSpPr>
          <a:stCxn id="235" idx="1"/>
          <a:endCxn id="391" idx="3"/>
        </xdr:cNvCxnSpPr>
      </xdr:nvCxnSpPr>
      <xdr:spPr>
        <a:xfrm rot="10800000" flipV="1">
          <a:off x="5878286" y="13144500"/>
          <a:ext cx="2696165" cy="476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69</xdr:row>
      <xdr:rowOff>0</xdr:rowOff>
    </xdr:from>
    <xdr:to>
      <xdr:col>31</xdr:col>
      <xdr:colOff>1951</xdr:colOff>
      <xdr:row>71</xdr:row>
      <xdr:rowOff>95250</xdr:rowOff>
    </xdr:to>
    <xdr:cxnSp macro="">
      <xdr:nvCxnSpPr>
        <xdr:cNvPr id="398" name="Elbow Connector 181"/>
        <xdr:cNvCxnSpPr>
          <a:stCxn id="235" idx="1"/>
          <a:endCxn id="391" idx="3"/>
        </xdr:cNvCxnSpPr>
      </xdr:nvCxnSpPr>
      <xdr:spPr>
        <a:xfrm rot="10800000" flipV="1">
          <a:off x="5878286" y="13144500"/>
          <a:ext cx="2696165" cy="476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66</xdr:row>
      <xdr:rowOff>95250</xdr:rowOff>
    </xdr:from>
    <xdr:to>
      <xdr:col>31</xdr:col>
      <xdr:colOff>1950</xdr:colOff>
      <xdr:row>69</xdr:row>
      <xdr:rowOff>0</xdr:rowOff>
    </xdr:to>
    <xdr:cxnSp macro="">
      <xdr:nvCxnSpPr>
        <xdr:cNvPr id="401" name="Elbow Connector 181"/>
        <xdr:cNvCxnSpPr>
          <a:stCxn id="390" idx="3"/>
          <a:endCxn id="235" idx="1"/>
        </xdr:cNvCxnSpPr>
      </xdr:nvCxnSpPr>
      <xdr:spPr>
        <a:xfrm>
          <a:off x="5878286" y="12668250"/>
          <a:ext cx="2696164" cy="476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66</xdr:row>
      <xdr:rowOff>95250</xdr:rowOff>
    </xdr:from>
    <xdr:to>
      <xdr:col>31</xdr:col>
      <xdr:colOff>1950</xdr:colOff>
      <xdr:row>69</xdr:row>
      <xdr:rowOff>0</xdr:rowOff>
    </xdr:to>
    <xdr:cxnSp macro="">
      <xdr:nvCxnSpPr>
        <xdr:cNvPr id="404" name="Elbow Connector 181"/>
        <xdr:cNvCxnSpPr>
          <a:stCxn id="390" idx="3"/>
          <a:endCxn id="235" idx="1"/>
        </xdr:cNvCxnSpPr>
      </xdr:nvCxnSpPr>
      <xdr:spPr>
        <a:xfrm>
          <a:off x="5878286" y="12668250"/>
          <a:ext cx="2696164" cy="4762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63</xdr:row>
      <xdr:rowOff>95250</xdr:rowOff>
    </xdr:from>
    <xdr:to>
      <xdr:col>50</xdr:col>
      <xdr:colOff>9074</xdr:colOff>
      <xdr:row>69</xdr:row>
      <xdr:rowOff>0</xdr:rowOff>
    </xdr:to>
    <xdr:cxnSp macro="">
      <xdr:nvCxnSpPr>
        <xdr:cNvPr id="424" name="Shape 134"/>
        <xdr:cNvCxnSpPr/>
      </xdr:nvCxnSpPr>
      <xdr:spPr>
        <a:xfrm rot="10800000" flipV="1">
          <a:off x="15462251" y="12096750"/>
          <a:ext cx="2803073" cy="10477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64</xdr:row>
      <xdr:rowOff>95250</xdr:rowOff>
    </xdr:from>
    <xdr:to>
      <xdr:col>50</xdr:col>
      <xdr:colOff>9074</xdr:colOff>
      <xdr:row>69</xdr:row>
      <xdr:rowOff>0</xdr:rowOff>
    </xdr:to>
    <xdr:cxnSp macro="">
      <xdr:nvCxnSpPr>
        <xdr:cNvPr id="433" name="Shape 134"/>
        <xdr:cNvCxnSpPr/>
      </xdr:nvCxnSpPr>
      <xdr:spPr>
        <a:xfrm rot="10800000" flipV="1">
          <a:off x="15462251" y="12287250"/>
          <a:ext cx="2803073" cy="857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69</xdr:row>
      <xdr:rowOff>0</xdr:rowOff>
    </xdr:from>
    <xdr:to>
      <xdr:col>50</xdr:col>
      <xdr:colOff>0</xdr:colOff>
      <xdr:row>71</xdr:row>
      <xdr:rowOff>95250</xdr:rowOff>
    </xdr:to>
    <xdr:cxnSp macro="">
      <xdr:nvCxnSpPr>
        <xdr:cNvPr id="436" name="Shape 134"/>
        <xdr:cNvCxnSpPr/>
      </xdr:nvCxnSpPr>
      <xdr:spPr>
        <a:xfrm rot="10800000">
          <a:off x="15462250" y="13144500"/>
          <a:ext cx="2794000" cy="4762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69</xdr:row>
      <xdr:rowOff>0</xdr:rowOff>
    </xdr:from>
    <xdr:to>
      <xdr:col>50</xdr:col>
      <xdr:colOff>0</xdr:colOff>
      <xdr:row>72</xdr:row>
      <xdr:rowOff>95250</xdr:rowOff>
    </xdr:to>
    <xdr:cxnSp macro="">
      <xdr:nvCxnSpPr>
        <xdr:cNvPr id="440" name="Shape 134"/>
        <xdr:cNvCxnSpPr/>
      </xdr:nvCxnSpPr>
      <xdr:spPr>
        <a:xfrm rot="10800000">
          <a:off x="15462250" y="13144500"/>
          <a:ext cx="2794000" cy="666750"/>
        </a:xfrm>
        <a:prstGeom prst="bent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62</xdr:row>
      <xdr:rowOff>0</xdr:rowOff>
    </xdr:from>
    <xdr:to>
      <xdr:col>67</xdr:col>
      <xdr:colOff>0</xdr:colOff>
      <xdr:row>68</xdr:row>
      <xdr:rowOff>0</xdr:rowOff>
    </xdr:to>
    <xdr:grpSp>
      <xdr:nvGrpSpPr>
        <xdr:cNvPr id="446" name="Group 445"/>
        <xdr:cNvGrpSpPr/>
      </xdr:nvGrpSpPr>
      <xdr:grpSpPr>
        <a:xfrm>
          <a:off x="12326471" y="11811000"/>
          <a:ext cx="4191000" cy="1143000"/>
          <a:chOff x="17802225" y="11049000"/>
          <a:chExt cx="4210050" cy="1143000"/>
        </a:xfrm>
      </xdr:grpSpPr>
      <xdr:sp macro="" textlink="">
        <xdr:nvSpPr>
          <xdr:cNvPr id="304" name="Rectangle 303"/>
          <xdr:cNvSpPr/>
        </xdr:nvSpPr>
        <xdr:spPr>
          <a:xfrm>
            <a:off x="17802225" y="11049000"/>
            <a:ext cx="4200977" cy="11430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200"/>
          </a:p>
        </xdr:txBody>
      </xdr:sp>
      <xdr:sp macro="" textlink="">
        <xdr:nvSpPr>
          <xdr:cNvPr id="305" name="Rectangle 304"/>
          <xdr:cNvSpPr/>
        </xdr:nvSpPr>
        <xdr:spPr>
          <a:xfrm>
            <a:off x="17811298" y="11430000"/>
            <a:ext cx="4200977" cy="190500"/>
          </a:xfrm>
          <a:prstGeom prst="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BOM Transmit 2</a:t>
            </a:r>
          </a:p>
        </xdr:txBody>
      </xdr:sp>
      <xdr:sp macro="" textlink="">
        <xdr:nvSpPr>
          <xdr:cNvPr id="309" name="Rectangle 308"/>
          <xdr:cNvSpPr/>
        </xdr:nvSpPr>
        <xdr:spPr>
          <a:xfrm>
            <a:off x="17802225" y="11049000"/>
            <a:ext cx="4200977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BOM 2 Signals</a:t>
            </a:r>
          </a:p>
        </xdr:txBody>
      </xdr:sp>
      <xdr:sp macro="" textlink="">
        <xdr:nvSpPr>
          <xdr:cNvPr id="310" name="Rectangle 309"/>
          <xdr:cNvSpPr/>
        </xdr:nvSpPr>
        <xdr:spPr>
          <a:xfrm>
            <a:off x="17811298" y="11239500"/>
            <a:ext cx="4200977" cy="190500"/>
          </a:xfrm>
          <a:prstGeom prst="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indent="0" algn="ctr"/>
            <a:r>
              <a:rPr lang="en-US" sz="12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BOM Signal 2</a:t>
            </a:r>
          </a:p>
        </xdr:txBody>
      </xdr:sp>
      <xdr:sp macro="" textlink="">
        <xdr:nvSpPr>
          <xdr:cNvPr id="317" name="Rectangle 316"/>
          <xdr:cNvSpPr/>
        </xdr:nvSpPr>
        <xdr:spPr>
          <a:xfrm>
            <a:off x="17811298" y="11620500"/>
            <a:ext cx="4200977" cy="190500"/>
          </a:xfrm>
          <a:prstGeom prst="rect">
            <a:avLst/>
          </a:prstGeom>
        </xdr:spPr>
        <xdr:style>
          <a:lnRef idx="1">
            <a:schemeClr val="dk1"/>
          </a:lnRef>
          <a:fillRef idx="3">
            <a:schemeClr val="dk1"/>
          </a:fillRef>
          <a:effectRef idx="2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GND</a:t>
            </a:r>
          </a:p>
        </xdr:txBody>
      </xdr:sp>
      <xdr:sp macro="" textlink="">
        <xdr:nvSpPr>
          <xdr:cNvPr id="320" name="Rectangle 319"/>
          <xdr:cNvSpPr/>
        </xdr:nvSpPr>
        <xdr:spPr>
          <a:xfrm>
            <a:off x="17802225" y="11811000"/>
            <a:ext cx="4200977" cy="190500"/>
          </a:xfrm>
          <a:prstGeom prst="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200"/>
              <a:t>5V</a:t>
            </a:r>
          </a:p>
        </xdr:txBody>
      </xdr:sp>
    </xdr:grpSp>
    <xdr:clientData/>
  </xdr:twoCellAnchor>
  <xdr:twoCellAnchor>
    <xdr:from>
      <xdr:col>67</xdr:col>
      <xdr:colOff>0</xdr:colOff>
      <xdr:row>63</xdr:row>
      <xdr:rowOff>95250</xdr:rowOff>
    </xdr:from>
    <xdr:to>
      <xdr:col>82</xdr:col>
      <xdr:colOff>0</xdr:colOff>
      <xdr:row>66</xdr:row>
      <xdr:rowOff>95250</xdr:rowOff>
    </xdr:to>
    <xdr:cxnSp macro="">
      <xdr:nvCxnSpPr>
        <xdr:cNvPr id="481" name="Elbow Connector 181"/>
        <xdr:cNvCxnSpPr>
          <a:stCxn id="383" idx="1"/>
          <a:endCxn id="310" idx="3"/>
        </xdr:cNvCxnSpPr>
      </xdr:nvCxnSpPr>
      <xdr:spPr>
        <a:xfrm rot="10800000">
          <a:off x="16308917" y="12096750"/>
          <a:ext cx="3651250" cy="571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238578</xdr:colOff>
      <xdr:row>66</xdr:row>
      <xdr:rowOff>95250</xdr:rowOff>
    </xdr:from>
    <xdr:to>
      <xdr:col>82</xdr:col>
      <xdr:colOff>1</xdr:colOff>
      <xdr:row>71</xdr:row>
      <xdr:rowOff>95250</xdr:rowOff>
    </xdr:to>
    <xdr:cxnSp macro="">
      <xdr:nvCxnSpPr>
        <xdr:cNvPr id="487" name="Elbow Connector 181"/>
        <xdr:cNvCxnSpPr>
          <a:stCxn id="383" idx="1"/>
        </xdr:cNvCxnSpPr>
      </xdr:nvCxnSpPr>
      <xdr:spPr>
        <a:xfrm rot="10800000" flipV="1">
          <a:off x="22558828" y="12668250"/>
          <a:ext cx="1031423" cy="952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238578</xdr:colOff>
      <xdr:row>71</xdr:row>
      <xdr:rowOff>95250</xdr:rowOff>
    </xdr:from>
    <xdr:to>
      <xdr:col>82</xdr:col>
      <xdr:colOff>1</xdr:colOff>
      <xdr:row>72</xdr:row>
      <xdr:rowOff>95250</xdr:rowOff>
    </xdr:to>
    <xdr:cxnSp macro="">
      <xdr:nvCxnSpPr>
        <xdr:cNvPr id="492" name="Elbow Connector 181"/>
        <xdr:cNvCxnSpPr>
          <a:stCxn id="384" idx="1"/>
        </xdr:cNvCxnSpPr>
      </xdr:nvCxnSpPr>
      <xdr:spPr>
        <a:xfrm rot="10800000" flipV="1">
          <a:off x="22558828" y="13620750"/>
          <a:ext cx="1031423" cy="190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64</xdr:row>
      <xdr:rowOff>95250</xdr:rowOff>
    </xdr:from>
    <xdr:to>
      <xdr:col>82</xdr:col>
      <xdr:colOff>0</xdr:colOff>
      <xdr:row>71</xdr:row>
      <xdr:rowOff>95250</xdr:rowOff>
    </xdr:to>
    <xdr:cxnSp macro="">
      <xdr:nvCxnSpPr>
        <xdr:cNvPr id="498" name="Elbow Connector 181"/>
        <xdr:cNvCxnSpPr>
          <a:stCxn id="384" idx="1"/>
          <a:endCxn id="305" idx="3"/>
        </xdr:cNvCxnSpPr>
      </xdr:nvCxnSpPr>
      <xdr:spPr>
        <a:xfrm rot="10800000">
          <a:off x="16308917" y="12287250"/>
          <a:ext cx="3651250" cy="1333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83</xdr:row>
      <xdr:rowOff>0</xdr:rowOff>
    </xdr:to>
    <xdr:cxnSp macro="">
      <xdr:nvCxnSpPr>
        <xdr:cNvPr id="563" name="Straight Connector 562"/>
        <xdr:cNvCxnSpPr/>
      </xdr:nvCxnSpPr>
      <xdr:spPr>
        <a:xfrm rot="5400000">
          <a:off x="-2517321" y="7905750"/>
          <a:ext cx="15811500" cy="0"/>
        </a:xfrm>
        <a:prstGeom prst="line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0</xdr:row>
      <xdr:rowOff>0</xdr:rowOff>
    </xdr:from>
    <xdr:to>
      <xdr:col>48</xdr:col>
      <xdr:colOff>0</xdr:colOff>
      <xdr:row>83</xdr:row>
      <xdr:rowOff>0</xdr:rowOff>
    </xdr:to>
    <xdr:cxnSp macro="">
      <xdr:nvCxnSpPr>
        <xdr:cNvPr id="582" name="Straight Connector 581"/>
        <xdr:cNvCxnSpPr/>
      </xdr:nvCxnSpPr>
      <xdr:spPr>
        <a:xfrm rot="5400000">
          <a:off x="9212036" y="7905750"/>
          <a:ext cx="15811500" cy="0"/>
        </a:xfrm>
        <a:prstGeom prst="line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0</xdr:row>
      <xdr:rowOff>0</xdr:rowOff>
    </xdr:from>
    <xdr:to>
      <xdr:col>78</xdr:col>
      <xdr:colOff>0</xdr:colOff>
      <xdr:row>83</xdr:row>
      <xdr:rowOff>0</xdr:rowOff>
    </xdr:to>
    <xdr:cxnSp macro="">
      <xdr:nvCxnSpPr>
        <xdr:cNvPr id="584" name="Straight Connector 583"/>
        <xdr:cNvCxnSpPr/>
      </xdr:nvCxnSpPr>
      <xdr:spPr>
        <a:xfrm rot="5400000">
          <a:off x="10708821" y="7905750"/>
          <a:ext cx="15811500" cy="0"/>
        </a:xfrm>
        <a:prstGeom prst="line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239538</xdr:colOff>
      <xdr:row>12</xdr:row>
      <xdr:rowOff>95250</xdr:rowOff>
    </xdr:from>
    <xdr:to>
      <xdr:col>41</xdr:col>
      <xdr:colOff>0</xdr:colOff>
      <xdr:row>21</xdr:row>
      <xdr:rowOff>0</xdr:rowOff>
    </xdr:to>
    <xdr:cxnSp macro="">
      <xdr:nvCxnSpPr>
        <xdr:cNvPr id="647" name="Elbow Connector 181"/>
        <xdr:cNvCxnSpPr>
          <a:stCxn id="234" idx="0"/>
          <a:endCxn id="268" idx="1"/>
        </xdr:cNvCxnSpPr>
      </xdr:nvCxnSpPr>
      <xdr:spPr>
        <a:xfrm rot="5400000" flipH="1" flipV="1">
          <a:off x="8494965" y="2453394"/>
          <a:ext cx="1619250" cy="1474962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0</xdr:colOff>
      <xdr:row>5</xdr:row>
      <xdr:rowOff>0</xdr:rowOff>
    </xdr:from>
    <xdr:to>
      <xdr:col>89</xdr:col>
      <xdr:colOff>0</xdr:colOff>
      <xdr:row>7</xdr:row>
      <xdr:rowOff>0</xdr:rowOff>
    </xdr:to>
    <xdr:sp macro="" textlink="">
      <xdr:nvSpPr>
        <xdr:cNvPr id="650" name="Rectangle 649"/>
        <xdr:cNvSpPr/>
      </xdr:nvSpPr>
      <xdr:spPr>
        <a:xfrm>
          <a:off x="17389929" y="952500"/>
          <a:ext cx="1714500" cy="3810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System Battery</a:t>
          </a:r>
        </a:p>
      </xdr:txBody>
    </xdr:sp>
    <xdr:clientData/>
  </xdr:twoCellAnchor>
  <xdr:twoCellAnchor>
    <xdr:from>
      <xdr:col>44</xdr:col>
      <xdr:colOff>0</xdr:colOff>
      <xdr:row>6</xdr:row>
      <xdr:rowOff>0</xdr:rowOff>
    </xdr:from>
    <xdr:to>
      <xdr:col>82</xdr:col>
      <xdr:colOff>0</xdr:colOff>
      <xdr:row>11</xdr:row>
      <xdr:rowOff>0</xdr:rowOff>
    </xdr:to>
    <xdr:cxnSp macro="">
      <xdr:nvCxnSpPr>
        <xdr:cNvPr id="651" name="Shape 55"/>
        <xdr:cNvCxnSpPr>
          <a:stCxn id="650" idx="1"/>
          <a:endCxn id="268" idx="0"/>
        </xdr:cNvCxnSpPr>
      </xdr:nvCxnSpPr>
      <xdr:spPr>
        <a:xfrm rot="10800000" flipV="1">
          <a:off x="10776857" y="1143000"/>
          <a:ext cx="6613072" cy="952500"/>
        </a:xfrm>
        <a:prstGeom prst="bentConnector2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32</xdr:row>
      <xdr:rowOff>0</xdr:rowOff>
    </xdr:from>
    <xdr:to>
      <xdr:col>20</xdr:col>
      <xdr:colOff>-1</xdr:colOff>
      <xdr:row>36</xdr:row>
      <xdr:rowOff>0</xdr:rowOff>
    </xdr:to>
    <xdr:sp macro="" textlink="">
      <xdr:nvSpPr>
        <xdr:cNvPr id="668" name="Rectangle 667"/>
        <xdr:cNvSpPr/>
      </xdr:nvSpPr>
      <xdr:spPr>
        <a:xfrm>
          <a:off x="3918858" y="6096000"/>
          <a:ext cx="1959427" cy="762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Front Bumper Switch</a:t>
          </a:r>
        </a:p>
      </xdr:txBody>
    </xdr:sp>
    <xdr:clientData/>
  </xdr:twoCellAnchor>
  <xdr:twoCellAnchor>
    <xdr:from>
      <xdr:col>113</xdr:col>
      <xdr:colOff>176893</xdr:colOff>
      <xdr:row>53</xdr:row>
      <xdr:rowOff>0</xdr:rowOff>
    </xdr:from>
    <xdr:to>
      <xdr:col>121</xdr:col>
      <xdr:colOff>167821</xdr:colOff>
      <xdr:row>56</xdr:row>
      <xdr:rowOff>0</xdr:rowOff>
    </xdr:to>
    <xdr:sp macro="" textlink="">
      <xdr:nvSpPr>
        <xdr:cNvPr id="703" name="Rectangle 702"/>
        <xdr:cNvSpPr/>
      </xdr:nvSpPr>
      <xdr:spPr>
        <a:xfrm>
          <a:off x="26139322" y="10096500"/>
          <a:ext cx="1950356" cy="5715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Sharp GP2Y0D810Z0F</a:t>
          </a:r>
        </a:p>
        <a:p>
          <a:pPr algn="ctr"/>
          <a:r>
            <a:rPr lang="en-US" sz="1200"/>
            <a:t>Cliff</a:t>
          </a:r>
          <a:r>
            <a:rPr lang="en-US" sz="1200" baseline="0"/>
            <a:t> Sensors (2)</a:t>
          </a:r>
          <a:endParaRPr lang="en-US" sz="1200"/>
        </a:p>
      </xdr:txBody>
    </xdr:sp>
    <xdr:clientData/>
  </xdr:twoCellAnchor>
  <xdr:twoCellAnchor>
    <xdr:from>
      <xdr:col>11</xdr:col>
      <xdr:colOff>244927</xdr:colOff>
      <xdr:row>59</xdr:row>
      <xdr:rowOff>0</xdr:rowOff>
    </xdr:from>
    <xdr:to>
      <xdr:col>19</xdr:col>
      <xdr:colOff>235855</xdr:colOff>
      <xdr:row>63</xdr:row>
      <xdr:rowOff>0</xdr:rowOff>
    </xdr:to>
    <xdr:sp macro="" textlink="">
      <xdr:nvSpPr>
        <xdr:cNvPr id="706" name="Rectangle 705"/>
        <xdr:cNvSpPr/>
      </xdr:nvSpPr>
      <xdr:spPr>
        <a:xfrm>
          <a:off x="3918856" y="11239500"/>
          <a:ext cx="1950356" cy="76200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Sharp GP2Y0D810Z0F</a:t>
          </a:r>
        </a:p>
        <a:p>
          <a:pPr algn="ctr"/>
          <a:r>
            <a:rPr lang="en-US" sz="1200"/>
            <a:t>Cliff</a:t>
          </a:r>
          <a:r>
            <a:rPr lang="en-US" sz="1200" baseline="0"/>
            <a:t> Sensors</a:t>
          </a:r>
          <a:endParaRPr lang="en-US" sz="1200"/>
        </a:p>
      </xdr:txBody>
    </xdr:sp>
    <xdr:clientData/>
  </xdr:twoCellAnchor>
  <xdr:twoCellAnchor>
    <xdr:from>
      <xdr:col>20</xdr:col>
      <xdr:colOff>-1</xdr:colOff>
      <xdr:row>31</xdr:row>
      <xdr:rowOff>0</xdr:rowOff>
    </xdr:from>
    <xdr:to>
      <xdr:col>34</xdr:col>
      <xdr:colOff>239538</xdr:colOff>
      <xdr:row>34</xdr:row>
      <xdr:rowOff>0</xdr:rowOff>
    </xdr:to>
    <xdr:cxnSp macro="">
      <xdr:nvCxnSpPr>
        <xdr:cNvPr id="707" name="Elbow Connector 181"/>
        <xdr:cNvCxnSpPr>
          <a:stCxn id="668" idx="3"/>
          <a:endCxn id="234" idx="2"/>
        </xdr:cNvCxnSpPr>
      </xdr:nvCxnSpPr>
      <xdr:spPr>
        <a:xfrm flipV="1">
          <a:off x="5878285" y="5905500"/>
          <a:ext cx="3668539" cy="571500"/>
        </a:xfrm>
        <a:prstGeom prst="bentConnector2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9073</xdr:colOff>
      <xdr:row>22</xdr:row>
      <xdr:rowOff>0</xdr:rowOff>
    </xdr:from>
    <xdr:to>
      <xdr:col>67</xdr:col>
      <xdr:colOff>0</xdr:colOff>
      <xdr:row>23</xdr:row>
      <xdr:rowOff>0</xdr:rowOff>
    </xdr:to>
    <xdr:sp macro="" textlink="">
      <xdr:nvSpPr>
        <xdr:cNvPr id="744" name="Rectangle 743"/>
        <xdr:cNvSpPr/>
      </xdr:nvSpPr>
      <xdr:spPr>
        <a:xfrm>
          <a:off x="12255502" y="4191000"/>
          <a:ext cx="4154712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/>
            <a:t>Rear Power Distribution</a:t>
          </a:r>
        </a:p>
      </xdr:txBody>
    </xdr:sp>
    <xdr:clientData/>
  </xdr:twoCellAnchor>
  <xdr:twoCellAnchor>
    <xdr:from>
      <xdr:col>69</xdr:col>
      <xdr:colOff>0</xdr:colOff>
      <xdr:row>0</xdr:row>
      <xdr:rowOff>0</xdr:rowOff>
    </xdr:from>
    <xdr:to>
      <xdr:col>69</xdr:col>
      <xdr:colOff>0</xdr:colOff>
      <xdr:row>83</xdr:row>
      <xdr:rowOff>0</xdr:rowOff>
    </xdr:to>
    <xdr:cxnSp macro="">
      <xdr:nvCxnSpPr>
        <xdr:cNvPr id="792" name="Straight Connector 791"/>
        <xdr:cNvCxnSpPr/>
      </xdr:nvCxnSpPr>
      <xdr:spPr>
        <a:xfrm rot="5400000">
          <a:off x="8890000" y="7905750"/>
          <a:ext cx="15811500" cy="0"/>
        </a:xfrm>
        <a:prstGeom prst="line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</xdr:row>
      <xdr:rowOff>0</xdr:rowOff>
    </xdr:from>
    <xdr:to>
      <xdr:col>78</xdr:col>
      <xdr:colOff>0</xdr:colOff>
      <xdr:row>4</xdr:row>
      <xdr:rowOff>0</xdr:rowOff>
    </xdr:to>
    <xdr:sp macro="" textlink="">
      <xdr:nvSpPr>
        <xdr:cNvPr id="793" name="Rectangle 792"/>
        <xdr:cNvSpPr/>
      </xdr:nvSpPr>
      <xdr:spPr>
        <a:xfrm>
          <a:off x="16900071" y="381000"/>
          <a:ext cx="1714500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200"/>
            <a:t>Breakfly</a:t>
          </a:r>
        </a:p>
      </xdr:txBody>
    </xdr:sp>
    <xdr:clientData/>
  </xdr:twoCellAnchor>
  <xdr:twoCellAnchor>
    <xdr:from>
      <xdr:col>62</xdr:col>
      <xdr:colOff>0</xdr:colOff>
      <xdr:row>3</xdr:row>
      <xdr:rowOff>0</xdr:rowOff>
    </xdr:from>
    <xdr:to>
      <xdr:col>71</xdr:col>
      <xdr:colOff>0</xdr:colOff>
      <xdr:row>3</xdr:row>
      <xdr:rowOff>0</xdr:rowOff>
    </xdr:to>
    <xdr:cxnSp macro="">
      <xdr:nvCxnSpPr>
        <xdr:cNvPr id="796" name="Straight Connector 795"/>
        <xdr:cNvCxnSpPr>
          <a:stCxn id="162" idx="3"/>
          <a:endCxn id="793" idx="1"/>
        </xdr:cNvCxnSpPr>
      </xdr:nvCxnSpPr>
      <xdr:spPr>
        <a:xfrm>
          <a:off x="15185571" y="571500"/>
          <a:ext cx="1714500" cy="0"/>
        </a:xfrm>
        <a:prstGeom prst="line">
          <a:avLst/>
        </a:prstGeom>
        <a:ln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24</xdr:row>
      <xdr:rowOff>0</xdr:rowOff>
    </xdr:from>
    <xdr:to>
      <xdr:col>77</xdr:col>
      <xdr:colOff>1</xdr:colOff>
      <xdr:row>25</xdr:row>
      <xdr:rowOff>0</xdr:rowOff>
    </xdr:to>
    <xdr:sp macro="" textlink="">
      <xdr:nvSpPr>
        <xdr:cNvPr id="799" name="Rectangle 798"/>
        <xdr:cNvSpPr/>
      </xdr:nvSpPr>
      <xdr:spPr>
        <a:xfrm>
          <a:off x="17039167" y="4572000"/>
          <a:ext cx="170391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VCC</a:t>
          </a:r>
        </a:p>
      </xdr:txBody>
    </xdr:sp>
    <xdr:clientData/>
  </xdr:twoCellAnchor>
  <xdr:twoCellAnchor>
    <xdr:from>
      <xdr:col>70</xdr:col>
      <xdr:colOff>0</xdr:colOff>
      <xdr:row>26</xdr:row>
      <xdr:rowOff>0</xdr:rowOff>
    </xdr:from>
    <xdr:to>
      <xdr:col>77</xdr:col>
      <xdr:colOff>1</xdr:colOff>
      <xdr:row>27</xdr:row>
      <xdr:rowOff>0</xdr:rowOff>
    </xdr:to>
    <xdr:sp macro="" textlink="">
      <xdr:nvSpPr>
        <xdr:cNvPr id="800" name="Rectangle 799"/>
        <xdr:cNvSpPr/>
      </xdr:nvSpPr>
      <xdr:spPr>
        <a:xfrm>
          <a:off x="17039167" y="4953000"/>
          <a:ext cx="170391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3.3V</a:t>
          </a:r>
        </a:p>
      </xdr:txBody>
    </xdr:sp>
    <xdr:clientData/>
  </xdr:twoCellAnchor>
  <xdr:twoCellAnchor>
    <xdr:from>
      <xdr:col>70</xdr:col>
      <xdr:colOff>0</xdr:colOff>
      <xdr:row>23</xdr:row>
      <xdr:rowOff>0</xdr:rowOff>
    </xdr:from>
    <xdr:to>
      <xdr:col>77</xdr:col>
      <xdr:colOff>1</xdr:colOff>
      <xdr:row>24</xdr:row>
      <xdr:rowOff>0</xdr:rowOff>
    </xdr:to>
    <xdr:sp macro="" textlink="">
      <xdr:nvSpPr>
        <xdr:cNvPr id="801" name="Rectangle 800"/>
        <xdr:cNvSpPr/>
      </xdr:nvSpPr>
      <xdr:spPr>
        <a:xfrm>
          <a:off x="17039167" y="4381500"/>
          <a:ext cx="1703917" cy="190500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GND</a:t>
          </a:r>
        </a:p>
      </xdr:txBody>
    </xdr:sp>
    <xdr:clientData/>
  </xdr:twoCellAnchor>
  <xdr:twoCellAnchor>
    <xdr:from>
      <xdr:col>70</xdr:col>
      <xdr:colOff>0</xdr:colOff>
      <xdr:row>25</xdr:row>
      <xdr:rowOff>0</xdr:rowOff>
    </xdr:from>
    <xdr:to>
      <xdr:col>77</xdr:col>
      <xdr:colOff>1</xdr:colOff>
      <xdr:row>26</xdr:row>
      <xdr:rowOff>0</xdr:rowOff>
    </xdr:to>
    <xdr:sp macro="" textlink="">
      <xdr:nvSpPr>
        <xdr:cNvPr id="802" name="Rectangle 801"/>
        <xdr:cNvSpPr/>
      </xdr:nvSpPr>
      <xdr:spPr>
        <a:xfrm>
          <a:off x="17039167" y="4762500"/>
          <a:ext cx="1703917" cy="190500"/>
        </a:xfrm>
        <a:prstGeom prst="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en-US" sz="1200">
              <a:solidFill>
                <a:schemeClr val="lt1"/>
              </a:solidFill>
              <a:latin typeface="+mn-lt"/>
              <a:ea typeface="+mn-ea"/>
              <a:cs typeface="+mn-cs"/>
            </a:rPr>
            <a:t>5V</a:t>
          </a:r>
        </a:p>
      </xdr:txBody>
    </xdr:sp>
    <xdr:clientData/>
  </xdr:twoCellAnchor>
  <xdr:twoCellAnchor>
    <xdr:from>
      <xdr:col>67</xdr:col>
      <xdr:colOff>0</xdr:colOff>
      <xdr:row>24</xdr:row>
      <xdr:rowOff>95250</xdr:rowOff>
    </xdr:from>
    <xdr:to>
      <xdr:col>70</xdr:col>
      <xdr:colOff>0</xdr:colOff>
      <xdr:row>24</xdr:row>
      <xdr:rowOff>96838</xdr:rowOff>
    </xdr:to>
    <xdr:cxnSp macro="">
      <xdr:nvCxnSpPr>
        <xdr:cNvPr id="803" name="Elbow Connector 181"/>
        <xdr:cNvCxnSpPr>
          <a:stCxn id="173" idx="3"/>
          <a:endCxn id="799" idx="1"/>
        </xdr:cNvCxnSpPr>
      </xdr:nvCxnSpPr>
      <xdr:spPr>
        <a:xfrm>
          <a:off x="16308917" y="4667250"/>
          <a:ext cx="730250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25</xdr:row>
      <xdr:rowOff>95250</xdr:rowOff>
    </xdr:from>
    <xdr:to>
      <xdr:col>70</xdr:col>
      <xdr:colOff>0</xdr:colOff>
      <xdr:row>25</xdr:row>
      <xdr:rowOff>96838</xdr:rowOff>
    </xdr:to>
    <xdr:cxnSp macro="">
      <xdr:nvCxnSpPr>
        <xdr:cNvPr id="807" name="Elbow Connector 181"/>
        <xdr:cNvCxnSpPr>
          <a:stCxn id="177" idx="3"/>
          <a:endCxn id="802" idx="1"/>
        </xdr:cNvCxnSpPr>
      </xdr:nvCxnSpPr>
      <xdr:spPr>
        <a:xfrm>
          <a:off x="16308917" y="4857750"/>
          <a:ext cx="730250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26</xdr:row>
      <xdr:rowOff>95250</xdr:rowOff>
    </xdr:from>
    <xdr:to>
      <xdr:col>70</xdr:col>
      <xdr:colOff>0</xdr:colOff>
      <xdr:row>26</xdr:row>
      <xdr:rowOff>96838</xdr:rowOff>
    </xdr:to>
    <xdr:cxnSp macro="">
      <xdr:nvCxnSpPr>
        <xdr:cNvPr id="815" name="Elbow Connector 181"/>
        <xdr:cNvCxnSpPr>
          <a:stCxn id="496" idx="3"/>
          <a:endCxn id="800" idx="1"/>
        </xdr:cNvCxnSpPr>
      </xdr:nvCxnSpPr>
      <xdr:spPr>
        <a:xfrm>
          <a:off x="16308917" y="5048250"/>
          <a:ext cx="730250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23</xdr:row>
      <xdr:rowOff>95250</xdr:rowOff>
    </xdr:from>
    <xdr:to>
      <xdr:col>70</xdr:col>
      <xdr:colOff>0</xdr:colOff>
      <xdr:row>23</xdr:row>
      <xdr:rowOff>96838</xdr:rowOff>
    </xdr:to>
    <xdr:cxnSp macro="">
      <xdr:nvCxnSpPr>
        <xdr:cNvPr id="818" name="Elbow Connector 181"/>
        <xdr:cNvCxnSpPr>
          <a:stCxn id="186" idx="3"/>
          <a:endCxn id="801" idx="1"/>
        </xdr:cNvCxnSpPr>
      </xdr:nvCxnSpPr>
      <xdr:spPr>
        <a:xfrm>
          <a:off x="16308917" y="4476750"/>
          <a:ext cx="730250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234499</xdr:colOff>
      <xdr:row>66</xdr:row>
      <xdr:rowOff>95250</xdr:rowOff>
    </xdr:from>
    <xdr:to>
      <xdr:col>82</xdr:col>
      <xdr:colOff>0</xdr:colOff>
      <xdr:row>66</xdr:row>
      <xdr:rowOff>96838</xdr:rowOff>
    </xdr:to>
    <xdr:cxnSp macro="">
      <xdr:nvCxnSpPr>
        <xdr:cNvPr id="828" name="Elbow Connector 181"/>
        <xdr:cNvCxnSpPr>
          <a:stCxn id="320" idx="3"/>
          <a:endCxn id="383" idx="1"/>
        </xdr:cNvCxnSpPr>
      </xdr:nvCxnSpPr>
      <xdr:spPr>
        <a:xfrm>
          <a:off x="16299999" y="12668250"/>
          <a:ext cx="3660168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65</xdr:row>
      <xdr:rowOff>95250</xdr:rowOff>
    </xdr:from>
    <xdr:to>
      <xdr:col>82</xdr:col>
      <xdr:colOff>0</xdr:colOff>
      <xdr:row>71</xdr:row>
      <xdr:rowOff>95250</xdr:rowOff>
    </xdr:to>
    <xdr:cxnSp macro="">
      <xdr:nvCxnSpPr>
        <xdr:cNvPr id="831" name="Elbow Connector 181"/>
        <xdr:cNvCxnSpPr>
          <a:stCxn id="317" idx="3"/>
          <a:endCxn id="384" idx="1"/>
        </xdr:cNvCxnSpPr>
      </xdr:nvCxnSpPr>
      <xdr:spPr>
        <a:xfrm>
          <a:off x="16308917" y="12477750"/>
          <a:ext cx="3651250" cy="11430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234499</xdr:colOff>
      <xdr:row>66</xdr:row>
      <xdr:rowOff>95250</xdr:rowOff>
    </xdr:from>
    <xdr:to>
      <xdr:col>82</xdr:col>
      <xdr:colOff>0</xdr:colOff>
      <xdr:row>74</xdr:row>
      <xdr:rowOff>95250</xdr:rowOff>
    </xdr:to>
    <xdr:cxnSp macro="">
      <xdr:nvCxnSpPr>
        <xdr:cNvPr id="834" name="Elbow Connector 181"/>
        <xdr:cNvCxnSpPr>
          <a:stCxn id="326" idx="3"/>
          <a:endCxn id="383" idx="1"/>
        </xdr:cNvCxnSpPr>
      </xdr:nvCxnSpPr>
      <xdr:spPr>
        <a:xfrm flipV="1">
          <a:off x="16299999" y="12668250"/>
          <a:ext cx="3660168" cy="15240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234499</xdr:colOff>
      <xdr:row>71</xdr:row>
      <xdr:rowOff>95250</xdr:rowOff>
    </xdr:from>
    <xdr:to>
      <xdr:col>82</xdr:col>
      <xdr:colOff>0</xdr:colOff>
      <xdr:row>73</xdr:row>
      <xdr:rowOff>95250</xdr:rowOff>
    </xdr:to>
    <xdr:cxnSp macro="">
      <xdr:nvCxnSpPr>
        <xdr:cNvPr id="839" name="Elbow Connector 181"/>
        <xdr:cNvCxnSpPr>
          <a:stCxn id="325" idx="3"/>
          <a:endCxn id="384" idx="1"/>
        </xdr:cNvCxnSpPr>
      </xdr:nvCxnSpPr>
      <xdr:spPr>
        <a:xfrm flipV="1">
          <a:off x="16299999" y="13620750"/>
          <a:ext cx="3660168" cy="3810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2:L25" totalsRowShown="0" headerRowDxfId="0">
  <autoFilter ref="A2:L25"/>
  <tableColumns count="12">
    <tableColumn id="1" name="Name"/>
    <tableColumn id="2" name="Start Connector"/>
    <tableColumn id="3" name="End Connector"/>
    <tableColumn id="4" name="Length (in)"/>
    <tableColumn id="5" name="Cut Length (in)">
      <calculatedColumnFormula>CEILING(D3*1.1,0.5)</calculatedColumnFormula>
    </tableColumn>
    <tableColumn id="6" name="GND"/>
    <tableColumn id="7" name="VCC"/>
    <tableColumn id="8" name="5V"/>
    <tableColumn id="9" name="3.3V"/>
    <tableColumn id="10" name="SigCount"/>
    <tableColumn id="11" name="Signals"/>
    <tableColumn id="12" name="AW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B14:CU41"/>
  <sheetViews>
    <sheetView topLeftCell="A11" zoomScale="55" zoomScaleNormal="55" workbookViewId="0">
      <selection activeCell="BH19" sqref="BH19"/>
    </sheetView>
  </sheetViews>
  <sheetFormatPr defaultColWidth="3.7109375" defaultRowHeight="15" x14ac:dyDescent="0.25"/>
  <sheetData>
    <row r="14" spans="80:99" x14ac:dyDescent="0.25"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80:99" x14ac:dyDescent="0.25"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80:99" x14ac:dyDescent="0.25"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80:99" x14ac:dyDescent="0.25"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80:99" x14ac:dyDescent="0.25"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80:99" x14ac:dyDescent="0.25"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80:99" x14ac:dyDescent="0.25"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80:99" x14ac:dyDescent="0.25"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80:99" x14ac:dyDescent="0.25"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80:99" x14ac:dyDescent="0.25"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80:99" x14ac:dyDescent="0.25"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80:99" x14ac:dyDescent="0.25"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80:99" x14ac:dyDescent="0.25"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80:99" x14ac:dyDescent="0.25"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80:99" x14ac:dyDescent="0.25"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80:99" x14ac:dyDescent="0.25"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80:99" x14ac:dyDescent="0.25"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80:99" x14ac:dyDescent="0.25"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80:99" x14ac:dyDescent="0.25"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80:99" x14ac:dyDescent="0.25"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80:99" x14ac:dyDescent="0.25"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80:99" x14ac:dyDescent="0.25"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80:99" x14ac:dyDescent="0.25"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80:99" x14ac:dyDescent="0.25"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80:99" x14ac:dyDescent="0.25"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80:99" x14ac:dyDescent="0.25"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80:99" x14ac:dyDescent="0.25"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80:99" x14ac:dyDescent="0.25"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</sheetData>
  <pageMargins left="0.7" right="0.7" top="0.75" bottom="0.7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D51"/>
  <sheetViews>
    <sheetView zoomScale="85" zoomScaleNormal="85" workbookViewId="0">
      <selection activeCell="V8" sqref="V8"/>
    </sheetView>
  </sheetViews>
  <sheetFormatPr defaultColWidth="3.7109375" defaultRowHeight="15" x14ac:dyDescent="0.25"/>
  <sheetData>
    <row r="51" spans="82:82" x14ac:dyDescent="0.25">
      <c r="CD51" t="s">
        <v>0</v>
      </c>
    </row>
  </sheetData>
  <pageMargins left="0.7" right="0.7" top="0.75" bottom="0.75" header="0.3" footer="0.3"/>
  <pageSetup scale="2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U22" sqref="U22"/>
    </sheetView>
  </sheetViews>
  <sheetFormatPr defaultRowHeight="15" x14ac:dyDescent="0.25"/>
  <cols>
    <col min="1" max="1" width="22" bestFit="1" customWidth="1"/>
    <col min="2" max="2" width="16.85546875" customWidth="1"/>
    <col min="3" max="3" width="16" customWidth="1"/>
    <col min="4" max="4" width="12.7109375" customWidth="1"/>
    <col min="5" max="5" width="16.140625" customWidth="1"/>
    <col min="6" max="6" width="7.28515625" customWidth="1"/>
    <col min="7" max="7" width="6.7109375" customWidth="1"/>
    <col min="8" max="8" width="5.42578125" customWidth="1"/>
    <col min="9" max="9" width="7" customWidth="1"/>
    <col min="10" max="10" width="11" customWidth="1"/>
    <col min="11" max="11" width="21.85546875" bestFit="1" customWidth="1"/>
    <col min="12" max="12" width="7.85546875" customWidth="1"/>
    <col min="13" max="13" width="4" customWidth="1"/>
    <col min="14" max="14" width="9.140625" customWidth="1"/>
    <col min="15" max="20" width="9.140625" hidden="1" customWidth="1"/>
  </cols>
  <sheetData>
    <row r="1" spans="1:19" ht="15.75" x14ac:dyDescent="0.25">
      <c r="A1" s="24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3"/>
    </row>
    <row r="2" spans="1:19" x14ac:dyDescent="0.25">
      <c r="A2" s="2" t="s">
        <v>8</v>
      </c>
      <c r="B2" s="2" t="s">
        <v>5</v>
      </c>
      <c r="C2" s="2" t="s">
        <v>6</v>
      </c>
      <c r="D2" s="2" t="s">
        <v>88</v>
      </c>
      <c r="E2" s="2" t="s">
        <v>87</v>
      </c>
      <c r="F2" s="2" t="s">
        <v>1</v>
      </c>
      <c r="G2" s="2" t="s">
        <v>3</v>
      </c>
      <c r="H2" s="2" t="s">
        <v>2</v>
      </c>
      <c r="I2" s="2" t="s">
        <v>4</v>
      </c>
      <c r="J2" s="2" t="s">
        <v>86</v>
      </c>
      <c r="K2" s="2" t="s">
        <v>7</v>
      </c>
      <c r="L2" s="2" t="s">
        <v>54</v>
      </c>
      <c r="M2" s="2"/>
      <c r="O2" s="4" t="s">
        <v>55</v>
      </c>
      <c r="P2" s="4" t="s">
        <v>56</v>
      </c>
      <c r="Q2" s="4" t="s">
        <v>57</v>
      </c>
      <c r="R2" s="4" t="s">
        <v>58</v>
      </c>
      <c r="S2" s="4" t="s">
        <v>59</v>
      </c>
    </row>
    <row r="3" spans="1:19" x14ac:dyDescent="0.25">
      <c r="A3" t="s">
        <v>9</v>
      </c>
      <c r="B3" t="s">
        <v>45</v>
      </c>
      <c r="C3" t="s">
        <v>82</v>
      </c>
      <c r="D3">
        <v>3.25</v>
      </c>
      <c r="E3">
        <f>CEILING(D3*1.1,0.5)</f>
        <v>4</v>
      </c>
      <c r="F3" t="s">
        <v>27</v>
      </c>
      <c r="I3" t="s">
        <v>27</v>
      </c>
      <c r="J3">
        <v>1</v>
      </c>
      <c r="K3" t="s">
        <v>28</v>
      </c>
      <c r="L3">
        <v>28</v>
      </c>
      <c r="O3" s="6">
        <f>IF(F3&gt;0,$E3,0)</f>
        <v>4</v>
      </c>
      <c r="P3" s="6">
        <f>IF(G3&gt;0,$E3,0)</f>
        <v>0</v>
      </c>
      <c r="Q3" s="6">
        <f>IF(H3&gt;0,$E3,0)</f>
        <v>0</v>
      </c>
      <c r="R3" s="6">
        <f t="shared" ref="R3" si="0">IF(I3&gt;0,$E3,0)</f>
        <v>4</v>
      </c>
      <c r="S3" s="6">
        <f>IF(J3&gt;0,$E3*J3,0)</f>
        <v>4</v>
      </c>
    </row>
    <row r="4" spans="1:19" x14ac:dyDescent="0.25">
      <c r="A4" t="s">
        <v>10</v>
      </c>
      <c r="B4" t="s">
        <v>45</v>
      </c>
      <c r="C4" t="s">
        <v>83</v>
      </c>
      <c r="D4">
        <v>2.25</v>
      </c>
      <c r="E4">
        <f>CEILING(D4*1.1,0.5)</f>
        <v>2.5</v>
      </c>
      <c r="F4" t="s">
        <v>27</v>
      </c>
      <c r="I4" t="s">
        <v>27</v>
      </c>
      <c r="J4">
        <v>1</v>
      </c>
      <c r="K4" t="s">
        <v>29</v>
      </c>
      <c r="L4">
        <v>28</v>
      </c>
      <c r="O4" s="6">
        <f t="shared" ref="O4:O25" si="1">IF(F4&gt;0,$E4,0)</f>
        <v>2.5</v>
      </c>
      <c r="P4" s="6">
        <f t="shared" ref="P4:P25" si="2">IF(G4&gt;0,$E4,0)</f>
        <v>0</v>
      </c>
      <c r="Q4" s="6">
        <f t="shared" ref="Q4:Q25" si="3">IF(H4&gt;0,$E4,0)</f>
        <v>0</v>
      </c>
      <c r="R4" s="6">
        <f t="shared" ref="R4:R25" si="4">IF(I4&gt;0,$E4,0)</f>
        <v>2.5</v>
      </c>
      <c r="S4" s="6">
        <f t="shared" ref="S4:S25" si="5">IF(J4&gt;0,$E4*J4,0)</f>
        <v>2.5</v>
      </c>
    </row>
    <row r="5" spans="1:19" x14ac:dyDescent="0.25">
      <c r="A5" t="s">
        <v>11</v>
      </c>
      <c r="B5" t="s">
        <v>45</v>
      </c>
      <c r="C5" t="s">
        <v>84</v>
      </c>
      <c r="D5">
        <v>2.25</v>
      </c>
      <c r="E5">
        <f t="shared" ref="E5:E25" si="6">CEILING(D5*1.1,0.5)</f>
        <v>2.5</v>
      </c>
      <c r="F5" t="s">
        <v>27</v>
      </c>
      <c r="I5" t="s">
        <v>27</v>
      </c>
      <c r="J5">
        <v>1</v>
      </c>
      <c r="K5" t="s">
        <v>30</v>
      </c>
      <c r="L5">
        <v>28</v>
      </c>
      <c r="O5" s="6">
        <f t="shared" si="1"/>
        <v>2.5</v>
      </c>
      <c r="P5" s="6">
        <f t="shared" si="2"/>
        <v>0</v>
      </c>
      <c r="Q5" s="6">
        <f t="shared" si="3"/>
        <v>0</v>
      </c>
      <c r="R5" s="6">
        <f t="shared" si="4"/>
        <v>2.5</v>
      </c>
      <c r="S5" s="6">
        <f t="shared" si="5"/>
        <v>2.5</v>
      </c>
    </row>
    <row r="6" spans="1:19" x14ac:dyDescent="0.25">
      <c r="A6" t="s">
        <v>13</v>
      </c>
      <c r="B6" t="s">
        <v>71</v>
      </c>
      <c r="C6" t="s">
        <v>72</v>
      </c>
      <c r="D6">
        <v>7.75</v>
      </c>
      <c r="E6">
        <f t="shared" si="6"/>
        <v>9</v>
      </c>
      <c r="F6" t="s">
        <v>27</v>
      </c>
      <c r="H6" t="s">
        <v>27</v>
      </c>
      <c r="J6">
        <v>1</v>
      </c>
      <c r="K6" t="s">
        <v>31</v>
      </c>
      <c r="L6">
        <v>28</v>
      </c>
      <c r="O6" s="6">
        <f t="shared" si="1"/>
        <v>9</v>
      </c>
      <c r="P6" s="6">
        <f t="shared" si="2"/>
        <v>0</v>
      </c>
      <c r="Q6" s="6">
        <f t="shared" si="3"/>
        <v>9</v>
      </c>
      <c r="R6" s="6">
        <f t="shared" si="4"/>
        <v>0</v>
      </c>
      <c r="S6" s="6">
        <f t="shared" si="5"/>
        <v>9</v>
      </c>
    </row>
    <row r="7" spans="1:19" x14ac:dyDescent="0.25">
      <c r="A7" t="s">
        <v>12</v>
      </c>
      <c r="B7" t="s">
        <v>71</v>
      </c>
      <c r="C7" t="s">
        <v>73</v>
      </c>
      <c r="D7">
        <v>7.75</v>
      </c>
      <c r="E7">
        <f t="shared" si="6"/>
        <v>9</v>
      </c>
      <c r="F7" t="s">
        <v>27</v>
      </c>
      <c r="H7" t="s">
        <v>27</v>
      </c>
      <c r="J7">
        <v>1</v>
      </c>
      <c r="K7" t="s">
        <v>32</v>
      </c>
      <c r="L7">
        <v>28</v>
      </c>
      <c r="O7" s="6">
        <f t="shared" si="1"/>
        <v>9</v>
      </c>
      <c r="P7" s="6">
        <f t="shared" si="2"/>
        <v>0</v>
      </c>
      <c r="Q7" s="6">
        <f t="shared" si="3"/>
        <v>9</v>
      </c>
      <c r="R7" s="6">
        <f t="shared" si="4"/>
        <v>0</v>
      </c>
      <c r="S7" s="6">
        <f t="shared" si="5"/>
        <v>9</v>
      </c>
    </row>
    <row r="8" spans="1:19" x14ac:dyDescent="0.25">
      <c r="A8" t="s">
        <v>14</v>
      </c>
      <c r="B8" t="s">
        <v>71</v>
      </c>
      <c r="C8" t="s">
        <v>74</v>
      </c>
      <c r="D8">
        <v>7.75</v>
      </c>
      <c r="E8">
        <f t="shared" si="6"/>
        <v>9</v>
      </c>
      <c r="F8" t="s">
        <v>27</v>
      </c>
      <c r="H8" t="s">
        <v>27</v>
      </c>
      <c r="J8">
        <v>2</v>
      </c>
      <c r="K8" t="s">
        <v>33</v>
      </c>
      <c r="L8">
        <v>28</v>
      </c>
      <c r="O8" s="6">
        <f t="shared" si="1"/>
        <v>9</v>
      </c>
      <c r="P8" s="6">
        <f t="shared" si="2"/>
        <v>0</v>
      </c>
      <c r="Q8" s="6">
        <f t="shared" si="3"/>
        <v>9</v>
      </c>
      <c r="R8" s="6">
        <f t="shared" si="4"/>
        <v>0</v>
      </c>
      <c r="S8" s="6">
        <f t="shared" si="5"/>
        <v>18</v>
      </c>
    </row>
    <row r="9" spans="1:19" x14ac:dyDescent="0.25">
      <c r="A9" t="s">
        <v>15</v>
      </c>
      <c r="B9" t="s">
        <v>71</v>
      </c>
      <c r="C9" t="s">
        <v>75</v>
      </c>
      <c r="D9">
        <v>8.75</v>
      </c>
      <c r="E9">
        <f t="shared" si="6"/>
        <v>10</v>
      </c>
      <c r="F9" t="s">
        <v>27</v>
      </c>
      <c r="H9" t="s">
        <v>27</v>
      </c>
      <c r="J9">
        <v>2</v>
      </c>
      <c r="K9" t="s">
        <v>34</v>
      </c>
      <c r="L9">
        <v>28</v>
      </c>
      <c r="O9" s="6">
        <f t="shared" si="1"/>
        <v>10</v>
      </c>
      <c r="P9" s="6">
        <f t="shared" si="2"/>
        <v>0</v>
      </c>
      <c r="Q9" s="6">
        <f t="shared" si="3"/>
        <v>10</v>
      </c>
      <c r="R9" s="6">
        <f t="shared" si="4"/>
        <v>0</v>
      </c>
      <c r="S9" s="6">
        <f t="shared" si="5"/>
        <v>20</v>
      </c>
    </row>
    <row r="10" spans="1:19" x14ac:dyDescent="0.25">
      <c r="A10" t="s">
        <v>16</v>
      </c>
      <c r="B10" t="s">
        <v>71</v>
      </c>
      <c r="C10" t="s">
        <v>76</v>
      </c>
      <c r="D10">
        <v>8.75</v>
      </c>
      <c r="E10">
        <f t="shared" si="6"/>
        <v>10</v>
      </c>
      <c r="F10" t="s">
        <v>27</v>
      </c>
      <c r="H10" t="s">
        <v>27</v>
      </c>
      <c r="J10">
        <v>2</v>
      </c>
      <c r="K10" t="s">
        <v>34</v>
      </c>
      <c r="L10">
        <v>28</v>
      </c>
      <c r="O10" s="6">
        <f t="shared" si="1"/>
        <v>10</v>
      </c>
      <c r="P10" s="6">
        <f t="shared" si="2"/>
        <v>0</v>
      </c>
      <c r="Q10" s="6">
        <f t="shared" si="3"/>
        <v>10</v>
      </c>
      <c r="R10" s="6">
        <f t="shared" si="4"/>
        <v>0</v>
      </c>
      <c r="S10" s="6">
        <f t="shared" si="5"/>
        <v>20</v>
      </c>
    </row>
    <row r="11" spans="1:19" x14ac:dyDescent="0.25">
      <c r="A11" t="s">
        <v>17</v>
      </c>
      <c r="B11" t="s">
        <v>71</v>
      </c>
      <c r="C11" t="s">
        <v>77</v>
      </c>
      <c r="D11">
        <v>11.75</v>
      </c>
      <c r="E11">
        <f t="shared" si="6"/>
        <v>13</v>
      </c>
      <c r="F11" t="s">
        <v>27</v>
      </c>
      <c r="H11" t="s">
        <v>27</v>
      </c>
      <c r="J11">
        <v>2</v>
      </c>
      <c r="K11" t="s">
        <v>34</v>
      </c>
      <c r="L11">
        <v>28</v>
      </c>
      <c r="O11" s="6">
        <f t="shared" si="1"/>
        <v>13</v>
      </c>
      <c r="P11" s="6">
        <f t="shared" si="2"/>
        <v>0</v>
      </c>
      <c r="Q11" s="6">
        <f t="shared" si="3"/>
        <v>13</v>
      </c>
      <c r="R11" s="6">
        <f t="shared" si="4"/>
        <v>0</v>
      </c>
      <c r="S11" s="6">
        <f t="shared" si="5"/>
        <v>26</v>
      </c>
    </row>
    <row r="12" spans="1:19" x14ac:dyDescent="0.25">
      <c r="A12" t="s">
        <v>20</v>
      </c>
      <c r="B12" t="s">
        <v>71</v>
      </c>
      <c r="C12" t="s">
        <v>78</v>
      </c>
      <c r="D12">
        <v>5.25</v>
      </c>
      <c r="E12">
        <f t="shared" si="6"/>
        <v>6</v>
      </c>
      <c r="F12" t="s">
        <v>27</v>
      </c>
      <c r="H12" t="s">
        <v>27</v>
      </c>
      <c r="J12">
        <v>2</v>
      </c>
      <c r="K12" t="s">
        <v>35</v>
      </c>
      <c r="L12">
        <v>28</v>
      </c>
      <c r="O12" s="6">
        <f t="shared" si="1"/>
        <v>6</v>
      </c>
      <c r="P12" s="6">
        <f t="shared" si="2"/>
        <v>0</v>
      </c>
      <c r="Q12" s="6">
        <f t="shared" si="3"/>
        <v>6</v>
      </c>
      <c r="R12" s="6">
        <f t="shared" si="4"/>
        <v>0</v>
      </c>
      <c r="S12" s="6">
        <f t="shared" si="5"/>
        <v>12</v>
      </c>
    </row>
    <row r="13" spans="1:19" x14ac:dyDescent="0.25">
      <c r="A13" t="s">
        <v>21</v>
      </c>
      <c r="B13" t="s">
        <v>71</v>
      </c>
      <c r="C13" t="s">
        <v>79</v>
      </c>
      <c r="D13">
        <v>6.25</v>
      </c>
      <c r="E13">
        <f t="shared" si="6"/>
        <v>7</v>
      </c>
      <c r="F13" t="s">
        <v>27</v>
      </c>
      <c r="H13" t="s">
        <v>27</v>
      </c>
      <c r="J13">
        <v>2</v>
      </c>
      <c r="K13" t="s">
        <v>37</v>
      </c>
      <c r="L13">
        <v>28</v>
      </c>
      <c r="O13" s="6">
        <f t="shared" si="1"/>
        <v>7</v>
      </c>
      <c r="P13" s="6">
        <f t="shared" si="2"/>
        <v>0</v>
      </c>
      <c r="Q13" s="6">
        <f t="shared" si="3"/>
        <v>7</v>
      </c>
      <c r="R13" s="6">
        <f t="shared" si="4"/>
        <v>0</v>
      </c>
      <c r="S13" s="6">
        <f t="shared" si="5"/>
        <v>14</v>
      </c>
    </row>
    <row r="14" spans="1:19" x14ac:dyDescent="0.25">
      <c r="A14" t="s">
        <v>18</v>
      </c>
      <c r="B14" t="s">
        <v>45</v>
      </c>
      <c r="C14" t="s">
        <v>80</v>
      </c>
      <c r="D14">
        <v>5.5</v>
      </c>
      <c r="E14">
        <f t="shared" si="6"/>
        <v>6.5</v>
      </c>
      <c r="F14" t="s">
        <v>27</v>
      </c>
      <c r="H14" t="s">
        <v>27</v>
      </c>
      <c r="J14">
        <v>2</v>
      </c>
      <c r="K14" t="s">
        <v>38</v>
      </c>
      <c r="L14">
        <v>28</v>
      </c>
      <c r="O14" s="6">
        <f t="shared" si="1"/>
        <v>6.5</v>
      </c>
      <c r="P14" s="6">
        <f t="shared" si="2"/>
        <v>0</v>
      </c>
      <c r="Q14" s="6">
        <f t="shared" si="3"/>
        <v>6.5</v>
      </c>
      <c r="R14" s="6">
        <f t="shared" si="4"/>
        <v>0</v>
      </c>
      <c r="S14" s="6">
        <f t="shared" si="5"/>
        <v>13</v>
      </c>
    </row>
    <row r="15" spans="1:19" x14ac:dyDescent="0.25">
      <c r="A15" t="s">
        <v>19</v>
      </c>
      <c r="B15" t="s">
        <v>45</v>
      </c>
      <c r="C15" t="s">
        <v>81</v>
      </c>
      <c r="D15">
        <v>2.75</v>
      </c>
      <c r="E15">
        <f t="shared" si="6"/>
        <v>3.5</v>
      </c>
      <c r="F15" t="s">
        <v>27</v>
      </c>
      <c r="H15" t="s">
        <v>27</v>
      </c>
      <c r="J15">
        <v>2</v>
      </c>
      <c r="K15" t="s">
        <v>36</v>
      </c>
      <c r="L15">
        <v>28</v>
      </c>
      <c r="O15" s="6">
        <f t="shared" si="1"/>
        <v>3.5</v>
      </c>
      <c r="P15" s="6">
        <f t="shared" si="2"/>
        <v>0</v>
      </c>
      <c r="Q15" s="6">
        <f t="shared" si="3"/>
        <v>3.5</v>
      </c>
      <c r="R15" s="6">
        <f t="shared" si="4"/>
        <v>0</v>
      </c>
      <c r="S15" s="6">
        <f t="shared" si="5"/>
        <v>7</v>
      </c>
    </row>
    <row r="16" spans="1:19" x14ac:dyDescent="0.25">
      <c r="A16" t="s">
        <v>24</v>
      </c>
      <c r="B16" t="s">
        <v>26</v>
      </c>
      <c r="C16" t="s">
        <v>22</v>
      </c>
      <c r="D16">
        <v>3.75</v>
      </c>
      <c r="E16">
        <f t="shared" si="6"/>
        <v>4.5</v>
      </c>
      <c r="F16" t="s">
        <v>27</v>
      </c>
      <c r="G16" t="s">
        <v>27</v>
      </c>
      <c r="H16" t="s">
        <v>27</v>
      </c>
      <c r="L16">
        <v>22</v>
      </c>
      <c r="O16" s="6">
        <f t="shared" si="1"/>
        <v>4.5</v>
      </c>
      <c r="P16" s="6">
        <f t="shared" si="2"/>
        <v>4.5</v>
      </c>
      <c r="Q16" s="6">
        <f t="shared" si="3"/>
        <v>4.5</v>
      </c>
      <c r="R16" s="6">
        <f t="shared" si="4"/>
        <v>0</v>
      </c>
      <c r="S16" s="6">
        <f t="shared" si="5"/>
        <v>0</v>
      </c>
    </row>
    <row r="17" spans="1:20" x14ac:dyDescent="0.25">
      <c r="A17" t="s">
        <v>25</v>
      </c>
      <c r="B17" t="s">
        <v>23</v>
      </c>
      <c r="C17" t="s">
        <v>22</v>
      </c>
      <c r="D17">
        <v>4.5</v>
      </c>
      <c r="E17">
        <f t="shared" si="6"/>
        <v>5</v>
      </c>
      <c r="I17" t="s">
        <v>27</v>
      </c>
      <c r="L17">
        <v>22</v>
      </c>
      <c r="O17" s="5">
        <f t="shared" si="1"/>
        <v>0</v>
      </c>
      <c r="P17" s="5">
        <f t="shared" si="2"/>
        <v>0</v>
      </c>
      <c r="Q17" s="5">
        <f t="shared" si="3"/>
        <v>0</v>
      </c>
      <c r="R17" s="5">
        <f t="shared" si="4"/>
        <v>5</v>
      </c>
      <c r="S17" s="5">
        <f t="shared" si="5"/>
        <v>0</v>
      </c>
    </row>
    <row r="18" spans="1:20" x14ac:dyDescent="0.25">
      <c r="A18" t="s">
        <v>39</v>
      </c>
      <c r="B18" t="s">
        <v>40</v>
      </c>
      <c r="C18" t="s">
        <v>41</v>
      </c>
      <c r="D18">
        <v>5.25</v>
      </c>
      <c r="E18">
        <f t="shared" si="6"/>
        <v>6</v>
      </c>
      <c r="F18" t="s">
        <v>27</v>
      </c>
      <c r="G18" t="s">
        <v>27</v>
      </c>
      <c r="L18">
        <v>22</v>
      </c>
      <c r="O18" s="5">
        <f t="shared" si="1"/>
        <v>6</v>
      </c>
      <c r="P18" s="5">
        <f t="shared" si="2"/>
        <v>6</v>
      </c>
      <c r="Q18" s="5">
        <f t="shared" si="3"/>
        <v>0</v>
      </c>
      <c r="R18" s="5">
        <f t="shared" si="4"/>
        <v>0</v>
      </c>
      <c r="S18" s="5">
        <f t="shared" si="5"/>
        <v>0</v>
      </c>
    </row>
    <row r="19" spans="1:20" x14ac:dyDescent="0.25">
      <c r="A19" t="s">
        <v>42</v>
      </c>
      <c r="B19" t="s">
        <v>43</v>
      </c>
      <c r="C19" t="s">
        <v>41</v>
      </c>
      <c r="D19">
        <v>8.25</v>
      </c>
      <c r="E19">
        <f t="shared" si="6"/>
        <v>9.5</v>
      </c>
      <c r="F19" t="s">
        <v>27</v>
      </c>
      <c r="G19" t="s">
        <v>27</v>
      </c>
      <c r="L19">
        <v>22</v>
      </c>
      <c r="O19" s="5">
        <f t="shared" si="1"/>
        <v>9.5</v>
      </c>
      <c r="P19" s="5">
        <f t="shared" si="2"/>
        <v>9.5</v>
      </c>
      <c r="Q19" s="5">
        <f t="shared" si="3"/>
        <v>0</v>
      </c>
      <c r="R19" s="5">
        <f t="shared" si="4"/>
        <v>0</v>
      </c>
      <c r="S19" s="5">
        <f t="shared" si="5"/>
        <v>0</v>
      </c>
    </row>
    <row r="20" spans="1:20" x14ac:dyDescent="0.25">
      <c r="A20" t="s">
        <v>44</v>
      </c>
      <c r="B20" t="s">
        <v>45</v>
      </c>
      <c r="C20" t="s">
        <v>46</v>
      </c>
      <c r="D20">
        <v>5.75</v>
      </c>
      <c r="E20">
        <f t="shared" si="6"/>
        <v>6.5</v>
      </c>
      <c r="F20" t="s">
        <v>27</v>
      </c>
      <c r="H20" t="s">
        <v>27</v>
      </c>
      <c r="J20">
        <v>3</v>
      </c>
      <c r="K20" t="s">
        <v>47</v>
      </c>
      <c r="L20">
        <v>28</v>
      </c>
      <c r="O20" s="6">
        <f t="shared" si="1"/>
        <v>6.5</v>
      </c>
      <c r="P20" s="6">
        <f t="shared" si="2"/>
        <v>0</v>
      </c>
      <c r="Q20" s="6">
        <f t="shared" si="3"/>
        <v>6.5</v>
      </c>
      <c r="R20" s="6">
        <f t="shared" si="4"/>
        <v>0</v>
      </c>
      <c r="S20" s="6">
        <f t="shared" si="5"/>
        <v>19.5</v>
      </c>
    </row>
    <row r="21" spans="1:20" x14ac:dyDescent="0.25">
      <c r="A21" t="s">
        <v>50</v>
      </c>
      <c r="B21" t="s">
        <v>26</v>
      </c>
      <c r="C21" t="s">
        <v>67</v>
      </c>
      <c r="D21">
        <v>6.25</v>
      </c>
      <c r="E21">
        <f t="shared" si="6"/>
        <v>7</v>
      </c>
      <c r="F21" t="s">
        <v>27</v>
      </c>
      <c r="G21" t="s">
        <v>27</v>
      </c>
      <c r="L21">
        <v>22</v>
      </c>
      <c r="O21" s="5">
        <f t="shared" si="1"/>
        <v>7</v>
      </c>
      <c r="P21" s="5">
        <f t="shared" si="2"/>
        <v>7</v>
      </c>
      <c r="Q21" s="5">
        <f t="shared" si="3"/>
        <v>0</v>
      </c>
      <c r="R21" s="5">
        <f t="shared" si="4"/>
        <v>0</v>
      </c>
      <c r="S21" s="5">
        <f t="shared" si="5"/>
        <v>0</v>
      </c>
    </row>
    <row r="22" spans="1:20" x14ac:dyDescent="0.25">
      <c r="A22" t="s">
        <v>49</v>
      </c>
      <c r="B22" t="s">
        <v>26</v>
      </c>
      <c r="C22" t="s">
        <v>68</v>
      </c>
      <c r="D22">
        <v>6.25</v>
      </c>
      <c r="E22">
        <f t="shared" si="6"/>
        <v>7</v>
      </c>
      <c r="F22" t="s">
        <v>27</v>
      </c>
      <c r="G22" t="s">
        <v>27</v>
      </c>
      <c r="L22">
        <v>22</v>
      </c>
      <c r="O22" s="5">
        <f t="shared" si="1"/>
        <v>7</v>
      </c>
      <c r="P22" s="5">
        <f t="shared" si="2"/>
        <v>7</v>
      </c>
      <c r="Q22" s="5">
        <f t="shared" si="3"/>
        <v>0</v>
      </c>
      <c r="R22" s="5">
        <f t="shared" si="4"/>
        <v>0</v>
      </c>
      <c r="S22" s="5">
        <f t="shared" si="5"/>
        <v>0</v>
      </c>
    </row>
    <row r="23" spans="1:20" x14ac:dyDescent="0.25">
      <c r="A23" t="s">
        <v>48</v>
      </c>
      <c r="B23" t="s">
        <v>26</v>
      </c>
      <c r="C23" t="s">
        <v>69</v>
      </c>
      <c r="D23">
        <v>5.75</v>
      </c>
      <c r="E23">
        <f t="shared" si="6"/>
        <v>6.5</v>
      </c>
      <c r="F23" t="s">
        <v>27</v>
      </c>
      <c r="G23" t="s">
        <v>27</v>
      </c>
      <c r="L23">
        <v>22</v>
      </c>
      <c r="O23" s="5">
        <f t="shared" si="1"/>
        <v>6.5</v>
      </c>
      <c r="P23" s="5">
        <f t="shared" si="2"/>
        <v>6.5</v>
      </c>
      <c r="Q23" s="5">
        <f t="shared" si="3"/>
        <v>0</v>
      </c>
      <c r="R23" s="5">
        <f t="shared" si="4"/>
        <v>0</v>
      </c>
      <c r="S23" s="5">
        <f t="shared" si="5"/>
        <v>0</v>
      </c>
    </row>
    <row r="24" spans="1:20" x14ac:dyDescent="0.25">
      <c r="A24" t="s">
        <v>51</v>
      </c>
      <c r="B24" t="s">
        <v>26</v>
      </c>
      <c r="C24" t="s">
        <v>70</v>
      </c>
      <c r="D24">
        <v>5.75</v>
      </c>
      <c r="E24">
        <f t="shared" si="6"/>
        <v>6.5</v>
      </c>
      <c r="F24" t="s">
        <v>27</v>
      </c>
      <c r="G24" t="s">
        <v>27</v>
      </c>
      <c r="L24">
        <v>22</v>
      </c>
      <c r="O24" s="5">
        <f t="shared" si="1"/>
        <v>6.5</v>
      </c>
      <c r="P24" s="5">
        <f t="shared" si="2"/>
        <v>6.5</v>
      </c>
      <c r="Q24" s="5">
        <f t="shared" si="3"/>
        <v>0</v>
      </c>
      <c r="R24" s="5">
        <f t="shared" si="4"/>
        <v>0</v>
      </c>
      <c r="S24" s="5">
        <f t="shared" si="5"/>
        <v>0</v>
      </c>
    </row>
    <row r="25" spans="1:20" x14ac:dyDescent="0.25">
      <c r="A25" t="s">
        <v>52</v>
      </c>
      <c r="B25" t="s">
        <v>52</v>
      </c>
      <c r="C25" t="s">
        <v>22</v>
      </c>
      <c r="D25">
        <v>2.25</v>
      </c>
      <c r="E25">
        <f t="shared" si="6"/>
        <v>2.5</v>
      </c>
      <c r="F25" t="s">
        <v>27</v>
      </c>
      <c r="G25" t="s">
        <v>27</v>
      </c>
      <c r="J25">
        <v>4</v>
      </c>
      <c r="K25" t="s">
        <v>53</v>
      </c>
      <c r="L25">
        <v>24</v>
      </c>
      <c r="O25" s="20">
        <f t="shared" si="1"/>
        <v>2.5</v>
      </c>
      <c r="P25" s="20">
        <f t="shared" si="2"/>
        <v>2.5</v>
      </c>
      <c r="Q25" s="20">
        <f t="shared" si="3"/>
        <v>0</v>
      </c>
      <c r="R25" s="20">
        <f t="shared" si="4"/>
        <v>0</v>
      </c>
      <c r="S25" s="20">
        <f t="shared" si="5"/>
        <v>10</v>
      </c>
    </row>
    <row r="26" spans="1:20" x14ac:dyDescent="0.25">
      <c r="N26" t="s">
        <v>64</v>
      </c>
      <c r="O26" s="2">
        <f>SUM(O3:O16)+O20</f>
        <v>103</v>
      </c>
      <c r="P26" s="2">
        <f t="shared" ref="P26:R26" si="7">SUM(P3:P16)+P20</f>
        <v>4.5</v>
      </c>
      <c r="Q26" s="2">
        <f t="shared" si="7"/>
        <v>94</v>
      </c>
      <c r="R26" s="2">
        <f t="shared" si="7"/>
        <v>9</v>
      </c>
      <c r="S26" s="2">
        <f>SUM(S3:S16)+S20</f>
        <v>176.5</v>
      </c>
      <c r="T26" s="7">
        <f>SUM(O26:S26)</f>
        <v>387</v>
      </c>
    </row>
    <row r="27" spans="1:20" x14ac:dyDescent="0.25">
      <c r="N27" t="s">
        <v>65</v>
      </c>
      <c r="O27" s="2">
        <f>SUM(O17:O19)+SUM(O21:O24)</f>
        <v>42.5</v>
      </c>
      <c r="P27" s="2">
        <f t="shared" ref="P27:S27" si="8">SUM(P17:P19)+SUM(P21:P24)</f>
        <v>42.5</v>
      </c>
      <c r="Q27" s="2">
        <f t="shared" si="8"/>
        <v>0</v>
      </c>
      <c r="R27" s="2">
        <f t="shared" si="8"/>
        <v>5</v>
      </c>
      <c r="S27" s="2">
        <f t="shared" si="8"/>
        <v>0</v>
      </c>
      <c r="T27" s="7">
        <f>SUM(O27:S27)</f>
        <v>90</v>
      </c>
    </row>
    <row r="28" spans="1:20" ht="15.75" thickBot="1" x14ac:dyDescent="0.3">
      <c r="N28" t="s">
        <v>90</v>
      </c>
      <c r="O28" s="2">
        <f>O25</f>
        <v>2.5</v>
      </c>
      <c r="P28" s="2">
        <f t="shared" ref="P28:S28" si="9">P25</f>
        <v>2.5</v>
      </c>
      <c r="Q28" s="2">
        <f t="shared" si="9"/>
        <v>0</v>
      </c>
      <c r="R28" s="2">
        <f t="shared" si="9"/>
        <v>0</v>
      </c>
      <c r="S28" s="2">
        <f t="shared" si="9"/>
        <v>10</v>
      </c>
      <c r="T28" s="7">
        <f>SUM(O28:S28)</f>
        <v>15</v>
      </c>
    </row>
    <row r="29" spans="1:20" x14ac:dyDescent="0.25">
      <c r="A29" s="8" t="s">
        <v>60</v>
      </c>
      <c r="B29" s="9"/>
      <c r="C29" s="10" t="s">
        <v>66</v>
      </c>
      <c r="D29" s="11" t="s">
        <v>63</v>
      </c>
      <c r="E29" s="21"/>
    </row>
    <row r="30" spans="1:20" x14ac:dyDescent="0.25">
      <c r="A30" s="12" t="s">
        <v>62</v>
      </c>
      <c r="B30" s="13">
        <f>6.95/100</f>
        <v>6.9500000000000006E-2</v>
      </c>
      <c r="C30" s="19">
        <f>T26/12</f>
        <v>32.25</v>
      </c>
      <c r="D30" s="14">
        <f>C30*B30</f>
        <v>2.2413750000000001</v>
      </c>
      <c r="E30" s="22"/>
    </row>
    <row r="31" spans="1:20" x14ac:dyDescent="0.25">
      <c r="A31" s="12" t="s">
        <v>61</v>
      </c>
      <c r="B31" s="13">
        <f>6/100</f>
        <v>0.06</v>
      </c>
      <c r="C31" s="19">
        <f>T27/12</f>
        <v>7.5</v>
      </c>
      <c r="D31" s="14">
        <f t="shared" ref="D31" si="10">C31*B31</f>
        <v>0.44999999999999996</v>
      </c>
      <c r="E31" s="22"/>
    </row>
    <row r="32" spans="1:20" ht="15.75" thickBot="1" x14ac:dyDescent="0.3">
      <c r="A32" s="15" t="s">
        <v>89</v>
      </c>
      <c r="B32" s="16">
        <v>0</v>
      </c>
      <c r="C32" s="17">
        <f>T28/12</f>
        <v>1.25</v>
      </c>
      <c r="D32" s="18">
        <f>C32*B32</f>
        <v>0</v>
      </c>
      <c r="E32" s="22"/>
    </row>
    <row r="33" spans="4:4" x14ac:dyDescent="0.25">
      <c r="D33" s="23">
        <f>SUM(D30:D32)</f>
        <v>2.6913749999999999</v>
      </c>
    </row>
  </sheetData>
  <mergeCells count="1">
    <mergeCell ref="A1:L1"/>
  </mergeCells>
  <pageMargins left="0.7" right="0.7" top="0.75" bottom="0.75" header="0.3" footer="0.3"/>
  <pageSetup scale="7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1" topLeftCell="A6" activePane="bottomLeft" state="frozen"/>
      <selection pane="bottomLeft" activeCell="G25" sqref="G25"/>
    </sheetView>
  </sheetViews>
  <sheetFormatPr defaultRowHeight="15" x14ac:dyDescent="0.25"/>
  <cols>
    <col min="1" max="1" width="24.5703125" bestFit="1" customWidth="1"/>
    <col min="2" max="2" width="6.7109375" customWidth="1"/>
    <col min="3" max="3" width="10" bestFit="1" customWidth="1"/>
    <col min="5" max="5" width="10.5703125" bestFit="1" customWidth="1"/>
    <col min="6" max="6" width="13.42578125" bestFit="1" customWidth="1"/>
    <col min="7" max="8" width="11.5703125" bestFit="1" customWidth="1"/>
  </cols>
  <sheetData>
    <row r="1" spans="1:8" x14ac:dyDescent="0.25">
      <c r="A1" s="2" t="s">
        <v>91</v>
      </c>
      <c r="B1" s="2" t="s">
        <v>94</v>
      </c>
      <c r="C1" s="2" t="s">
        <v>92</v>
      </c>
      <c r="D1" s="2" t="s">
        <v>93</v>
      </c>
      <c r="E1" s="2" t="s">
        <v>88</v>
      </c>
      <c r="F1" s="2" t="s">
        <v>103</v>
      </c>
      <c r="G1" s="2" t="s">
        <v>104</v>
      </c>
      <c r="H1" s="2" t="s">
        <v>105</v>
      </c>
    </row>
    <row r="2" spans="1:8" x14ac:dyDescent="0.25">
      <c r="A2" t="s">
        <v>44</v>
      </c>
      <c r="B2">
        <v>0</v>
      </c>
      <c r="C2" t="s">
        <v>2</v>
      </c>
      <c r="D2" t="s">
        <v>98</v>
      </c>
      <c r="E2">
        <v>6.5</v>
      </c>
      <c r="F2">
        <v>28</v>
      </c>
      <c r="G2" t="s">
        <v>106</v>
      </c>
      <c r="H2" t="s">
        <v>106</v>
      </c>
    </row>
    <row r="3" spans="1:8" x14ac:dyDescent="0.25">
      <c r="B3">
        <v>1</v>
      </c>
      <c r="C3" t="s">
        <v>1</v>
      </c>
      <c r="D3" t="s">
        <v>99</v>
      </c>
      <c r="E3">
        <v>6.5</v>
      </c>
      <c r="F3">
        <v>28</v>
      </c>
    </row>
    <row r="4" spans="1:8" x14ac:dyDescent="0.25">
      <c r="B4">
        <v>2</v>
      </c>
      <c r="C4" t="s">
        <v>97</v>
      </c>
      <c r="D4" t="s">
        <v>101</v>
      </c>
      <c r="E4">
        <v>6.5</v>
      </c>
      <c r="F4">
        <v>28</v>
      </c>
    </row>
    <row r="5" spans="1:8" x14ac:dyDescent="0.25">
      <c r="B5">
        <v>3</v>
      </c>
      <c r="C5" t="s">
        <v>95</v>
      </c>
      <c r="D5" t="s">
        <v>100</v>
      </c>
      <c r="E5">
        <v>6.5</v>
      </c>
      <c r="F5">
        <v>28</v>
      </c>
    </row>
    <row r="6" spans="1:8" x14ac:dyDescent="0.25">
      <c r="B6">
        <v>4</v>
      </c>
      <c r="C6" t="s">
        <v>96</v>
      </c>
      <c r="D6" t="s">
        <v>102</v>
      </c>
      <c r="E6">
        <v>6.5</v>
      </c>
      <c r="F6">
        <v>28</v>
      </c>
    </row>
    <row r="7" spans="1:8" x14ac:dyDescent="0.25">
      <c r="A7" t="s">
        <v>42</v>
      </c>
      <c r="B7">
        <v>0</v>
      </c>
      <c r="C7" t="s">
        <v>3</v>
      </c>
      <c r="D7" t="s">
        <v>98</v>
      </c>
      <c r="E7">
        <v>9.5</v>
      </c>
      <c r="F7">
        <v>22</v>
      </c>
    </row>
    <row r="8" spans="1:8" x14ac:dyDescent="0.25">
      <c r="B8">
        <v>1</v>
      </c>
      <c r="C8" t="s">
        <v>1</v>
      </c>
      <c r="D8" t="s">
        <v>99</v>
      </c>
      <c r="E8">
        <v>9.5</v>
      </c>
      <c r="F8">
        <v>22</v>
      </c>
    </row>
    <row r="9" spans="1:8" x14ac:dyDescent="0.25">
      <c r="A9" t="s">
        <v>13</v>
      </c>
      <c r="B9">
        <v>0</v>
      </c>
    </row>
    <row r="10" spans="1:8" x14ac:dyDescent="0.25">
      <c r="B10">
        <v>1</v>
      </c>
    </row>
    <row r="11" spans="1:8" x14ac:dyDescent="0.25">
      <c r="A11" t="s">
        <v>12</v>
      </c>
      <c r="B11">
        <v>0</v>
      </c>
    </row>
    <row r="12" spans="1:8" x14ac:dyDescent="0.25">
      <c r="B12">
        <v>1</v>
      </c>
    </row>
    <row r="13" spans="1:8" x14ac:dyDescent="0.25">
      <c r="A13" t="s">
        <v>107</v>
      </c>
      <c r="B13">
        <v>0</v>
      </c>
      <c r="C13" t="s">
        <v>2</v>
      </c>
      <c r="D13" t="s">
        <v>98</v>
      </c>
      <c r="E13">
        <v>4.5</v>
      </c>
      <c r="F13">
        <v>22</v>
      </c>
    </row>
    <row r="14" spans="1:8" x14ac:dyDescent="0.25">
      <c r="B14">
        <v>1</v>
      </c>
      <c r="C14" t="s">
        <v>3</v>
      </c>
      <c r="D14" t="s">
        <v>98</v>
      </c>
      <c r="E14">
        <v>4.5</v>
      </c>
      <c r="F14">
        <v>22</v>
      </c>
    </row>
    <row r="15" spans="1:8" x14ac:dyDescent="0.25">
      <c r="B15">
        <v>2</v>
      </c>
      <c r="C15" t="s">
        <v>1</v>
      </c>
      <c r="D15" t="s">
        <v>99</v>
      </c>
      <c r="E15">
        <v>4.5</v>
      </c>
      <c r="F15">
        <v>22</v>
      </c>
    </row>
    <row r="16" spans="1:8" x14ac:dyDescent="0.25">
      <c r="A16" t="s">
        <v>50</v>
      </c>
      <c r="B16">
        <v>0</v>
      </c>
      <c r="D16" t="s">
        <v>98</v>
      </c>
      <c r="E16">
        <v>7</v>
      </c>
      <c r="F16">
        <v>22</v>
      </c>
    </row>
    <row r="17" spans="1:8" x14ac:dyDescent="0.25">
      <c r="B17">
        <v>1</v>
      </c>
      <c r="D17" t="s">
        <v>99</v>
      </c>
      <c r="E17">
        <v>7</v>
      </c>
      <c r="F17">
        <v>22</v>
      </c>
    </row>
    <row r="18" spans="1:8" x14ac:dyDescent="0.25">
      <c r="A18" t="s">
        <v>49</v>
      </c>
      <c r="B18">
        <v>0</v>
      </c>
      <c r="D18" t="s">
        <v>98</v>
      </c>
      <c r="E18">
        <v>7</v>
      </c>
      <c r="F18">
        <v>22</v>
      </c>
    </row>
    <row r="19" spans="1:8" x14ac:dyDescent="0.25">
      <c r="B19">
        <v>1</v>
      </c>
      <c r="D19" t="s">
        <v>99</v>
      </c>
      <c r="E19">
        <v>7</v>
      </c>
      <c r="F19">
        <v>22</v>
      </c>
    </row>
    <row r="20" spans="1:8" x14ac:dyDescent="0.25">
      <c r="A20" t="s">
        <v>48</v>
      </c>
      <c r="B20">
        <v>0</v>
      </c>
      <c r="D20" t="s">
        <v>98</v>
      </c>
      <c r="E20">
        <v>6.5</v>
      </c>
      <c r="F20">
        <v>22</v>
      </c>
    </row>
    <row r="21" spans="1:8" x14ac:dyDescent="0.25">
      <c r="B21">
        <v>1</v>
      </c>
      <c r="D21" t="s">
        <v>99</v>
      </c>
      <c r="E21">
        <v>6.5</v>
      </c>
      <c r="F21">
        <v>22</v>
      </c>
    </row>
    <row r="22" spans="1:8" x14ac:dyDescent="0.25">
      <c r="A22" t="s">
        <v>51</v>
      </c>
      <c r="B22">
        <v>0</v>
      </c>
      <c r="D22" t="s">
        <v>98</v>
      </c>
      <c r="E22">
        <v>6.5</v>
      </c>
      <c r="F22">
        <v>22</v>
      </c>
    </row>
    <row r="23" spans="1:8" x14ac:dyDescent="0.25">
      <c r="B23">
        <v>1</v>
      </c>
      <c r="D23" t="s">
        <v>99</v>
      </c>
      <c r="E23">
        <v>6.5</v>
      </c>
      <c r="F23">
        <v>22</v>
      </c>
    </row>
    <row r="24" spans="1:8" x14ac:dyDescent="0.25">
      <c r="A24" t="s">
        <v>39</v>
      </c>
      <c r="B24">
        <v>0</v>
      </c>
      <c r="C24" t="s">
        <v>3</v>
      </c>
      <c r="D24" t="s">
        <v>98</v>
      </c>
      <c r="E24">
        <v>4</v>
      </c>
      <c r="F24">
        <v>22</v>
      </c>
      <c r="G24" t="s">
        <v>110</v>
      </c>
      <c r="H24" t="s">
        <v>110</v>
      </c>
    </row>
    <row r="25" spans="1:8" x14ac:dyDescent="0.25">
      <c r="B25">
        <v>1</v>
      </c>
      <c r="C25" t="s">
        <v>1</v>
      </c>
      <c r="D25" t="s">
        <v>99</v>
      </c>
      <c r="E25">
        <v>4</v>
      </c>
      <c r="F25">
        <v>22</v>
      </c>
    </row>
    <row r="26" spans="1:8" x14ac:dyDescent="0.25">
      <c r="A26" t="s">
        <v>14</v>
      </c>
      <c r="B26">
        <v>0</v>
      </c>
      <c r="C26" t="s">
        <v>2</v>
      </c>
      <c r="D26" t="s">
        <v>98</v>
      </c>
      <c r="E26">
        <v>9</v>
      </c>
      <c r="F26">
        <v>28</v>
      </c>
    </row>
    <row r="27" spans="1:8" x14ac:dyDescent="0.25">
      <c r="B27">
        <v>1</v>
      </c>
      <c r="C27" t="s">
        <v>1</v>
      </c>
      <c r="D27" t="s">
        <v>99</v>
      </c>
      <c r="E27">
        <v>9</v>
      </c>
      <c r="F27">
        <v>28</v>
      </c>
    </row>
    <row r="28" spans="1:8" x14ac:dyDescent="0.25">
      <c r="B28">
        <v>2</v>
      </c>
      <c r="C28" t="s">
        <v>108</v>
      </c>
      <c r="D28" t="s">
        <v>100</v>
      </c>
      <c r="E28">
        <v>9</v>
      </c>
      <c r="F28">
        <v>28</v>
      </c>
    </row>
    <row r="29" spans="1:8" x14ac:dyDescent="0.25">
      <c r="B29">
        <v>3</v>
      </c>
      <c r="C29" t="s">
        <v>109</v>
      </c>
      <c r="D29" t="s">
        <v>101</v>
      </c>
      <c r="E29">
        <v>9</v>
      </c>
      <c r="F29">
        <v>28</v>
      </c>
    </row>
    <row r="30" spans="1:8" x14ac:dyDescent="0.25">
      <c r="A30" t="s">
        <v>15</v>
      </c>
      <c r="B30">
        <v>0</v>
      </c>
      <c r="C30" t="s">
        <v>2</v>
      </c>
      <c r="D30" t="s">
        <v>98</v>
      </c>
      <c r="E30">
        <v>10</v>
      </c>
      <c r="F30">
        <v>28</v>
      </c>
    </row>
    <row r="31" spans="1:8" x14ac:dyDescent="0.25">
      <c r="B31">
        <v>1</v>
      </c>
      <c r="C31" t="s">
        <v>1</v>
      </c>
      <c r="D31" t="s">
        <v>99</v>
      </c>
      <c r="E31">
        <v>10</v>
      </c>
      <c r="F31">
        <v>28</v>
      </c>
    </row>
    <row r="32" spans="1:8" x14ac:dyDescent="0.25">
      <c r="B32">
        <v>2</v>
      </c>
      <c r="C32" t="s">
        <v>108</v>
      </c>
      <c r="D32" t="s">
        <v>100</v>
      </c>
      <c r="E32">
        <v>10</v>
      </c>
      <c r="F32">
        <v>28</v>
      </c>
    </row>
    <row r="33" spans="2:6" x14ac:dyDescent="0.25">
      <c r="B33">
        <v>3</v>
      </c>
      <c r="C33" t="s">
        <v>109</v>
      </c>
      <c r="D33" t="s">
        <v>101</v>
      </c>
      <c r="E33">
        <v>10</v>
      </c>
      <c r="F33">
        <v>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Chassis Wiring</vt:lpstr>
      <vt:lpstr>Wiring Lengths</vt:lpstr>
      <vt:lpstr>WiringKits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dshope</dc:creator>
  <cp:lastModifiedBy>Dan Shope</cp:lastModifiedBy>
  <cp:lastPrinted>2011-10-07T10:07:48Z</cp:lastPrinted>
  <dcterms:created xsi:type="dcterms:W3CDTF">2009-12-05T02:22:31Z</dcterms:created>
  <dcterms:modified xsi:type="dcterms:W3CDTF">2011-10-07T11:12:07Z</dcterms:modified>
</cp:coreProperties>
</file>